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16" windowWidth="20640" windowHeight="10248" activeTab="12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'10'!$A$1:$AB$11</definedName>
    <definedName name="_xlnm.Print_Area" localSheetId="10">'11'!$A$1:$F$20</definedName>
    <definedName name="_xlnm.Print_Area" localSheetId="11">'12'!$A$1:$L$11</definedName>
    <definedName name="_xlnm.Print_Area" localSheetId="12">'13'!$A$1:$L$10</definedName>
    <definedName name="_xlnm.Print_Area" localSheetId="13">'14'!$A$1:$I$20</definedName>
    <definedName name="_xlnm.Print_Area" localSheetId="14">'15'!$A$1:$AB$13</definedName>
    <definedName name="_xlnm.Print_Area" localSheetId="15">'16'!$A$1:$AB$12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'5'!$A$1:$E$19</definedName>
    <definedName name="_xlnm.Print_Area" localSheetId="5">'6'!$A$1:$AB$12</definedName>
    <definedName name="_xlnm.Print_Area" localSheetId="6">'7'!$A$1:$E$19</definedName>
    <definedName name="_xlnm.Print_Area" localSheetId="7">'8'!$A$1:$AG$12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9" i="25" l="1"/>
  <c r="D19" i="25"/>
  <c r="E18" i="25"/>
  <c r="D18" i="25"/>
  <c r="E17" i="25"/>
  <c r="D17" i="25"/>
  <c r="E12" i="25"/>
  <c r="D12" i="25"/>
  <c r="E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M10" i="24"/>
  <c r="J10" i="24"/>
  <c r="G10" i="24"/>
  <c r="D10" i="24"/>
  <c r="AG9" i="24"/>
  <c r="AD9" i="24"/>
  <c r="AA9" i="24"/>
  <c r="X9" i="24"/>
  <c r="M9" i="24"/>
  <c r="J9" i="24"/>
  <c r="G9" i="24"/>
  <c r="D9" i="24"/>
  <c r="AG8" i="24"/>
  <c r="AD8" i="24"/>
  <c r="AA8" i="24"/>
  <c r="X8" i="24"/>
  <c r="U8" i="24"/>
  <c r="M8" i="24"/>
  <c r="J8" i="24"/>
  <c r="G8" i="24"/>
  <c r="D8" i="24"/>
  <c r="AG7" i="24"/>
  <c r="AD7" i="24"/>
  <c r="AA7" i="24"/>
  <c r="X7" i="24"/>
  <c r="P7" i="24"/>
  <c r="M7" i="24"/>
  <c r="J7" i="24"/>
  <c r="G7" i="24"/>
  <c r="D7" i="24"/>
  <c r="AF6" i="24"/>
  <c r="AG6" i="24" s="1"/>
  <c r="AE6" i="24"/>
  <c r="AC6" i="24"/>
  <c r="AB6" i="24"/>
  <c r="AD6" i="24" s="1"/>
  <c r="Z6" i="24"/>
  <c r="AA6" i="24" s="1"/>
  <c r="Y6" i="24"/>
  <c r="W6" i="24"/>
  <c r="V6" i="24"/>
  <c r="X6" i="24" s="1"/>
  <c r="T6" i="24"/>
  <c r="S6" i="24"/>
  <c r="R6" i="24"/>
  <c r="Q6" i="24"/>
  <c r="O6" i="24"/>
  <c r="P6" i="24" s="1"/>
  <c r="N6" i="24"/>
  <c r="M6" i="24"/>
  <c r="L6" i="24"/>
  <c r="K6" i="24"/>
  <c r="I6" i="24"/>
  <c r="J6" i="24" s="1"/>
  <c r="H6" i="24"/>
  <c r="F6" i="24"/>
  <c r="E6" i="24"/>
  <c r="G6" i="24" s="1"/>
  <c r="C6" i="24"/>
  <c r="D6" i="24" s="1"/>
  <c r="B6" i="24"/>
  <c r="AG10" i="23"/>
  <c r="AD10" i="23"/>
  <c r="AA10" i="23"/>
  <c r="X10" i="23"/>
  <c r="M10" i="23"/>
  <c r="J10" i="23"/>
  <c r="G10" i="23"/>
  <c r="D10" i="23"/>
  <c r="AG9" i="23"/>
  <c r="AD9" i="23"/>
  <c r="AA9" i="23"/>
  <c r="X9" i="23"/>
  <c r="U9" i="23"/>
  <c r="P9" i="23"/>
  <c r="M9" i="23"/>
  <c r="J9" i="23"/>
  <c r="G9" i="23"/>
  <c r="D9" i="23"/>
  <c r="AG8" i="23"/>
  <c r="AD8" i="23"/>
  <c r="AA8" i="23"/>
  <c r="X8" i="23"/>
  <c r="U8" i="23"/>
  <c r="P8" i="23"/>
  <c r="M8" i="23"/>
  <c r="J8" i="23"/>
  <c r="G8" i="23"/>
  <c r="D8" i="23"/>
  <c r="AG7" i="23"/>
  <c r="AD7" i="23"/>
  <c r="AA7" i="23"/>
  <c r="X7" i="23"/>
  <c r="U7" i="23"/>
  <c r="P7" i="23"/>
  <c r="M7" i="23"/>
  <c r="J7" i="23"/>
  <c r="G7" i="23"/>
  <c r="D7" i="23"/>
  <c r="AF6" i="23"/>
  <c r="AE6" i="23"/>
  <c r="AG6" i="23" s="1"/>
  <c r="AC6" i="23"/>
  <c r="AD6" i="23" s="1"/>
  <c r="AB6" i="23"/>
  <c r="Z6" i="23"/>
  <c r="Y6" i="23"/>
  <c r="AA6" i="23" s="1"/>
  <c r="W6" i="23"/>
  <c r="X6" i="23" s="1"/>
  <c r="V6" i="23"/>
  <c r="T6" i="23"/>
  <c r="S6" i="23"/>
  <c r="U6" i="23" s="1"/>
  <c r="R6" i="23"/>
  <c r="Q6" i="23"/>
  <c r="O6" i="23"/>
  <c r="P6" i="23" s="1"/>
  <c r="N6" i="23"/>
  <c r="L6" i="23"/>
  <c r="K6" i="23"/>
  <c r="M6" i="23" s="1"/>
  <c r="I6" i="23"/>
  <c r="J6" i="23" s="1"/>
  <c r="H6" i="23"/>
  <c r="F6" i="23"/>
  <c r="E6" i="23"/>
  <c r="G6" i="23" s="1"/>
  <c r="C6" i="23"/>
  <c r="D6" i="23" s="1"/>
  <c r="B6" i="23"/>
  <c r="E18" i="22"/>
  <c r="D18" i="22"/>
  <c r="E17" i="22"/>
  <c r="D17" i="22"/>
  <c r="E16" i="22"/>
  <c r="D16" i="22"/>
  <c r="E11" i="22"/>
  <c r="D11" i="22"/>
  <c r="E10" i="22"/>
  <c r="D10" i="22"/>
  <c r="E9" i="22"/>
  <c r="D9" i="22"/>
  <c r="E8" i="22"/>
  <c r="D8" i="22"/>
  <c r="E7" i="22"/>
  <c r="D7" i="22"/>
  <c r="E6" i="22"/>
  <c r="D6" i="22"/>
  <c r="E5" i="22"/>
  <c r="D5" i="22"/>
  <c r="AG10" i="21"/>
  <c r="AD10" i="21"/>
  <c r="AA10" i="21"/>
  <c r="X10" i="21"/>
  <c r="U10" i="21"/>
  <c r="P10" i="21"/>
  <c r="M10" i="21"/>
  <c r="J10" i="21"/>
  <c r="G10" i="21"/>
  <c r="D10" i="21"/>
  <c r="AG9" i="21"/>
  <c r="AD9" i="21"/>
  <c r="AA9" i="21"/>
  <c r="X9" i="21"/>
  <c r="U9" i="21"/>
  <c r="P9" i="21"/>
  <c r="M9" i="21"/>
  <c r="J9" i="21"/>
  <c r="G9" i="21"/>
  <c r="D9" i="21"/>
  <c r="AG8" i="21"/>
  <c r="AD8" i="21"/>
  <c r="AA8" i="21"/>
  <c r="X8" i="21"/>
  <c r="U8" i="21"/>
  <c r="P8" i="21"/>
  <c r="M8" i="21"/>
  <c r="J8" i="21"/>
  <c r="G8" i="21"/>
  <c r="D8" i="21"/>
  <c r="AG7" i="21"/>
  <c r="AD7" i="21"/>
  <c r="AA7" i="21"/>
  <c r="X7" i="21"/>
  <c r="U7" i="21"/>
  <c r="P7" i="21"/>
  <c r="M7" i="21"/>
  <c r="J7" i="21"/>
  <c r="G7" i="21"/>
  <c r="D7" i="21"/>
  <c r="AF6" i="21"/>
  <c r="AE6" i="21"/>
  <c r="AG6" i="21" s="1"/>
  <c r="AC6" i="21"/>
  <c r="AD6" i="21" s="1"/>
  <c r="AB6" i="21"/>
  <c r="AA6" i="21"/>
  <c r="Z6" i="21"/>
  <c r="Y6" i="21"/>
  <c r="W6" i="21"/>
  <c r="X6" i="21" s="1"/>
  <c r="V6" i="21"/>
  <c r="T6" i="21"/>
  <c r="S6" i="21"/>
  <c r="U6" i="21" s="1"/>
  <c r="R6" i="21"/>
  <c r="Q6" i="21"/>
  <c r="O6" i="21"/>
  <c r="P6" i="21" s="1"/>
  <c r="N6" i="21"/>
  <c r="L6" i="21"/>
  <c r="K6" i="21"/>
  <c r="M6" i="21" s="1"/>
  <c r="I6" i="21"/>
  <c r="J6" i="21" s="1"/>
  <c r="H6" i="21"/>
  <c r="F6" i="21"/>
  <c r="E6" i="21"/>
  <c r="G6" i="21" s="1"/>
  <c r="C6" i="21"/>
  <c r="D6" i="21" s="1"/>
  <c r="B6" i="21"/>
  <c r="E19" i="20"/>
  <c r="D19" i="20"/>
  <c r="E18" i="20"/>
  <c r="D18" i="20"/>
  <c r="E17" i="20"/>
  <c r="D17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M12" i="15" l="1"/>
  <c r="F19" i="17" l="1"/>
  <c r="F20" i="17"/>
  <c r="F18" i="17"/>
  <c r="F8" i="17"/>
  <c r="F9" i="17"/>
  <c r="F10" i="17"/>
  <c r="F11" i="17"/>
  <c r="F12" i="17"/>
  <c r="F13" i="17"/>
  <c r="F7" i="17"/>
  <c r="D19" i="17"/>
  <c r="D20" i="17"/>
  <c r="D18" i="17"/>
  <c r="D8" i="17"/>
  <c r="D9" i="17"/>
  <c r="D10" i="17"/>
  <c r="D11" i="17"/>
  <c r="D12" i="17"/>
  <c r="D13" i="17"/>
  <c r="D7" i="17"/>
  <c r="G6" i="19"/>
  <c r="G7" i="18"/>
  <c r="Y9" i="15" l="1"/>
  <c r="Y10" i="15"/>
  <c r="Y11" i="15"/>
  <c r="Y12" i="15"/>
  <c r="M10" i="8"/>
  <c r="V9" i="8" l="1"/>
  <c r="V10" i="8"/>
  <c r="V11" i="8"/>
  <c r="V12" i="8"/>
  <c r="P12" i="15" l="1"/>
  <c r="P12" i="16" l="1"/>
  <c r="M12" i="16"/>
  <c r="M11" i="10"/>
  <c r="P10" i="10"/>
  <c r="P11" i="10"/>
  <c r="P9" i="8"/>
  <c r="P10" i="8"/>
  <c r="P11" i="8"/>
  <c r="M11" i="8"/>
  <c r="M12" i="8"/>
  <c r="V8" i="10" l="1"/>
  <c r="V9" i="10"/>
  <c r="V10" i="10"/>
  <c r="V11" i="10"/>
  <c r="I18" i="14"/>
  <c r="H18" i="14"/>
  <c r="E18" i="14"/>
  <c r="D18" i="14"/>
  <c r="I8" i="14"/>
  <c r="H8" i="14"/>
  <c r="E8" i="14"/>
  <c r="D8" i="14"/>
  <c r="D9" i="15"/>
  <c r="D10" i="15"/>
  <c r="D11" i="15"/>
  <c r="D12" i="15"/>
  <c r="V9" i="15"/>
  <c r="V10" i="15"/>
  <c r="V11" i="15"/>
  <c r="V12" i="15"/>
  <c r="V9" i="16"/>
  <c r="V10" i="16"/>
  <c r="V11" i="16"/>
  <c r="V12" i="16"/>
  <c r="T8" i="16"/>
  <c r="D9" i="16"/>
  <c r="D10" i="16"/>
  <c r="D11" i="16"/>
  <c r="D12" i="16"/>
  <c r="U8" i="15" l="1"/>
  <c r="C8" i="15"/>
  <c r="U8" i="16"/>
  <c r="V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T8" i="8"/>
  <c r="C8" i="8"/>
  <c r="E16" i="7"/>
  <c r="D16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P10" i="15" l="1"/>
  <c r="P11" i="15"/>
  <c r="M10" i="15"/>
  <c r="M11" i="15"/>
  <c r="W8" i="15" l="1"/>
  <c r="M9" i="16" l="1"/>
  <c r="M10" i="16"/>
  <c r="B8" i="8" l="1"/>
  <c r="D8" i="8" s="1"/>
  <c r="T8" i="15" l="1"/>
  <c r="V8" i="15" s="1"/>
  <c r="T4" i="16"/>
  <c r="B7" i="10"/>
  <c r="D7" i="10" s="1"/>
  <c r="U8" i="8"/>
  <c r="V8" i="8" s="1"/>
  <c r="P9" i="15" l="1"/>
  <c r="B8" i="15"/>
  <c r="D8" i="15" s="1"/>
  <c r="B8" i="16"/>
  <c r="D8" i="16" s="1"/>
  <c r="B6" i="19" l="1"/>
  <c r="J6" i="19" l="1"/>
  <c r="J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B9" i="8"/>
  <c r="AB10" i="8"/>
  <c r="AB11" i="8"/>
  <c r="AB12" i="8"/>
  <c r="Y9" i="8"/>
  <c r="Y10" i="8"/>
  <c r="Y11" i="8"/>
  <c r="Y12" i="8"/>
  <c r="S9" i="8"/>
  <c r="S10" i="8"/>
  <c r="S11" i="8"/>
  <c r="S12" i="8"/>
  <c r="G9" i="8"/>
  <c r="G10" i="8"/>
  <c r="G11" i="8"/>
  <c r="G12" i="8"/>
  <c r="G9" i="15"/>
  <c r="J9" i="15"/>
  <c r="M9" i="15"/>
  <c r="S9" i="15"/>
  <c r="AB9" i="15"/>
  <c r="G10" i="15"/>
  <c r="J10" i="15"/>
  <c r="S10" i="15"/>
  <c r="AB10" i="15"/>
  <c r="G11" i="15"/>
  <c r="J11" i="15"/>
  <c r="S11" i="15"/>
  <c r="AB11" i="15"/>
  <c r="G12" i="15"/>
  <c r="J12" i="15"/>
  <c r="S12" i="15"/>
  <c r="AB12" i="15"/>
  <c r="L6" i="19" l="1"/>
  <c r="K6" i="19"/>
  <c r="I6" i="19"/>
  <c r="H6" i="19"/>
  <c r="F6" i="19"/>
  <c r="E6" i="19"/>
  <c r="D6" i="19"/>
  <c r="C6" i="19"/>
  <c r="L7" i="18" l="1"/>
  <c r="K7" i="18"/>
  <c r="I7" i="18"/>
  <c r="H7" i="18"/>
  <c r="F7" i="18"/>
  <c r="E7" i="18"/>
  <c r="D7" i="18"/>
  <c r="C7" i="18"/>
  <c r="Y9" i="16" l="1"/>
  <c r="Y10" i="16"/>
  <c r="Y11" i="16"/>
  <c r="Y12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Z8" i="16"/>
  <c r="W8" i="16"/>
  <c r="S9" i="16"/>
  <c r="S10" i="16"/>
  <c r="S11" i="16"/>
  <c r="S12" i="16"/>
  <c r="Q8" i="16"/>
  <c r="P9" i="16"/>
  <c r="P11" i="16"/>
  <c r="N8" i="16"/>
  <c r="K8" i="16"/>
  <c r="J9" i="16"/>
  <c r="J10" i="16"/>
  <c r="J11" i="16"/>
  <c r="J12" i="16"/>
  <c r="H8" i="16"/>
  <c r="G9" i="16"/>
  <c r="G10" i="16"/>
  <c r="G11" i="16"/>
  <c r="G12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Z8" i="8"/>
  <c r="W8" i="8"/>
  <c r="Q8" i="8"/>
  <c r="K8" i="8"/>
  <c r="N8" i="8"/>
  <c r="H8" i="8"/>
  <c r="AA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<sst xmlns="http://schemas.openxmlformats.org/spreadsheetml/2006/main" count="515" uniqueCount="134">
  <si>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</si>
  <si>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</si>
  <si>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</si>
  <si>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</si>
  <si>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</si>
  <si>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</si>
  <si>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</si>
  <si>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</si>
  <si>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</si>
  <si>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</si>
  <si>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</si>
  <si>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</si>
  <si>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</si>
  <si>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</si>
  <si>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</si>
  <si>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</si>
  <si>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</si>
  <si>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</si>
  <si>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</si>
  <si>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</si>
  <si>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</si>
  <si>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</si>
  <si>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</si>
  <si>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</si>
  <si>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</si>
  <si>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</si>
  <si>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</si>
  <si>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</si>
  <si>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</si>
  <si>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</si>
  <si>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</si>
  <si>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</si>
  <si>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</si>
  <si>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</si>
  <si>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</si>
  <si>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</si>
  <si>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</si>
  <si>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</si>
  <si>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</si>
  <si>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</si>
  <si>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</si>
  <si>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</si>
  <si>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</si>
  <si>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</si>
  <si>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</si>
  <si>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</si>
  <si>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</si>
  <si>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</si>
  <si>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</si>
  <si>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</si>
  <si>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</si>
  <si>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</si>
  <si>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</si>
  <si>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</si>
  <si>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</si>
  <si>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</si>
  <si>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</si>
  <si>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</si>
  <si>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</si>
  <si>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</si>
  <si>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</si>
  <si>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</si>
  <si>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</si>
  <si>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</si>
  <si>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</si>
  <si>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</si>
  <si>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</si>
  <si>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</si>
  <si>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</si>
  <si>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</si>
  <si>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</si>
  <si>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</si>
  <si>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</si>
  <si>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 xml:space="preserve"> Січень-липень           2022 р.</t>
  </si>
  <si>
    <t xml:space="preserve"> Січень-липень           2023 р.</t>
  </si>
  <si>
    <t xml:space="preserve">  1 серпня           2022 р.</t>
  </si>
  <si>
    <t xml:space="preserve">  1 серпня           2023 р.</t>
  </si>
  <si>
    <t>Надання послуг службою зайнятості Кіровоградської області особам з числа учасників бойовиї дій  у січні-липні 2022-2023 рр.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</si>
  <si>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січні-липні   2022-2023 рр.</t>
  </si>
  <si>
    <t>у  січні-липні  2023  року</t>
  </si>
  <si>
    <t>Станом на 1серпня 2023 року:</t>
  </si>
  <si>
    <t>Надання послуг службою зайнятості Кіровоградської області жінкам  у січні-липні 2023 року</t>
  </si>
  <si>
    <t>Надання послуг службою зайнятості Кіровоградської області чоловікам у січні-липні   2023  року</t>
  </si>
  <si>
    <t>Станом на: 1 серпня</t>
  </si>
  <si>
    <t>особам з числа мешканців міських поселень  у січні-липні   2022 - 2023 рр.</t>
  </si>
  <si>
    <t>особам з числа мешканців сільської місцевості у  січні-липні   2022 - 2023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</si>
  <si>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</si>
  <si>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січень-липень                2022 р.</t>
  </si>
  <si>
    <t xml:space="preserve"> січень-липень            2023 р.</t>
  </si>
  <si>
    <t xml:space="preserve"> + (-)                        осіб</t>
  </si>
  <si>
    <t>Всього отримали послуги, осіб</t>
  </si>
  <si>
    <t>Мали статус безробітного, осіб</t>
  </si>
  <si>
    <t>у т.ч. зареєстровані у звітному періоді,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</si>
  <si>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</si>
  <si>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</si>
  <si>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серпня            2022 р.</t>
  </si>
  <si>
    <t xml:space="preserve"> + (-)                       осіб</t>
  </si>
  <si>
    <t xml:space="preserve">Всього отримали послуги,  осіб </t>
  </si>
  <si>
    <t>з них, мали статус безробітного, осіб</t>
  </si>
  <si>
    <t>Отримували допомогу по безробіттю,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</si>
  <si>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січні-липні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</si>
  <si>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</si>
  <si>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</si>
  <si>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</si>
  <si>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</si>
  <si>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</si>
  <si>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</si>
  <si>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</si>
  <si>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</si>
  <si>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</si>
  <si>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</si>
  <si>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</si>
  <si>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 xml:space="preserve">Новоукраїнська філія 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</si>
  <si>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</si>
  <si>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січень-липень               2022 р.</t>
  </si>
  <si>
    <t xml:space="preserve"> січень-липень              2023 р.</t>
  </si>
  <si>
    <t>Отримували послуги,  осіб</t>
  </si>
  <si>
    <t>Проходили професійне навчання, осіб</t>
  </si>
  <si>
    <t xml:space="preserve">    </t>
  </si>
  <si>
    <t>Надання послуг службою зайнятості Кіровоградської області особам з інвалідністю у січні-липні 2022-2023 рр.</t>
  </si>
  <si>
    <t>з них, отримують                                                                     допомогу по безробіттю</t>
  </si>
  <si>
    <t>-</t>
  </si>
  <si>
    <t>у 3,0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</si>
  <si>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січні-липні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</si>
  <si>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2,0 р.</t>
  </si>
  <si>
    <t>у 2,6 р.</t>
  </si>
  <si>
    <t>у 2.5 р.</t>
  </si>
  <si>
    <t>у 2,5 р.</t>
  </si>
  <si>
    <t>у 2,7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</si>
  <si>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</si>
  <si>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</si>
  <si>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</si>
  <si>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 xml:space="preserve">Отримували послуги,  осіб </t>
  </si>
  <si>
    <t>з них, мали статус безробітного, 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</si>
</sst>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4"/>
      <name val="Times New Roman Cyr"/>
      <charset val="204"/>
    </font>
    <font>
      <b/>
      <i/>
      <sz val="12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sz val="8"/>
      <color theme="1"/>
      <name val="Times New Roman Cyr"/>
      <charset val="204"/>
    </font>
    <font>
      <b/>
      <sz val="11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6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1" fillId="0" borderId="0"/>
  </cellStyleXfs>
  <cellXfs count="444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62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vertical="top" wrapText="1"/>
    </xf>
    <xf numFmtId="0" fontId="64" fillId="0" borderId="0" xfId="305" applyFont="1" applyFill="1" applyBorder="1"/>
    <xf numFmtId="0" fontId="65" fillId="0" borderId="9" xfId="305" applyFont="1" applyFill="1" applyBorder="1" applyAlignment="1">
      <alignment horizontal="center" vertical="top"/>
    </xf>
    <xf numFmtId="0" fontId="66" fillId="0" borderId="9" xfId="305" applyFont="1" applyFill="1" applyBorder="1" applyAlignment="1">
      <alignment horizontal="center" vertical="top"/>
    </xf>
    <xf numFmtId="0" fontId="67" fillId="0" borderId="0" xfId="305" applyFont="1" applyFill="1" applyAlignment="1">
      <alignment vertical="top"/>
    </xf>
    <xf numFmtId="0" fontId="68" fillId="0" borderId="9" xfId="305" applyFont="1" applyFill="1" applyBorder="1" applyAlignment="1">
      <alignment vertical="top"/>
    </xf>
    <xf numFmtId="0" fontId="65" fillId="0" borderId="0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3" fillId="0" borderId="0" xfId="305" applyFont="1" applyFill="1" applyAlignment="1">
      <alignment horizontal="center" vertical="center" wrapText="1"/>
    </xf>
    <xf numFmtId="0" fontId="74" fillId="0" borderId="4" xfId="305" applyFont="1" applyFill="1" applyBorder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49" fontId="77" fillId="0" borderId="5" xfId="305" applyNumberFormat="1" applyFont="1" applyFill="1" applyBorder="1" applyAlignment="1">
      <alignment horizontal="center" vertical="center" wrapText="1"/>
    </xf>
    <xf numFmtId="0" fontId="73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0" fontId="79" fillId="0" borderId="5" xfId="305" applyFont="1" applyFill="1" applyBorder="1" applyAlignment="1">
      <alignment horizontal="center" vertical="center" wrapText="1"/>
    </xf>
    <xf numFmtId="1" fontId="79" fillId="0" borderId="5" xfId="305" applyNumberFormat="1" applyFont="1" applyFill="1" applyBorder="1" applyAlignment="1">
      <alignment horizontal="center" vertic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70" fillId="0" borderId="5" xfId="305" applyNumberFormat="1" applyFont="1" applyFill="1" applyBorder="1" applyAlignment="1">
      <alignment horizontal="center" vertical="center" wrapText="1"/>
    </xf>
    <xf numFmtId="1" fontId="81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left" vertical="center"/>
    </xf>
    <xf numFmtId="3" fontId="67" fillId="0" borderId="5" xfId="305" applyNumberFormat="1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166" fontId="71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0" xfId="305" applyNumberFormat="1" applyFont="1" applyFill="1" applyAlignment="1">
      <alignment vertical="center"/>
    </xf>
    <xf numFmtId="0" fontId="71" fillId="0" borderId="0" xfId="305" applyFont="1" applyFill="1" applyAlignment="1">
      <alignment vertical="center"/>
    </xf>
    <xf numFmtId="0" fontId="82" fillId="0" borderId="0" xfId="305" applyFont="1" applyFill="1"/>
    <xf numFmtId="0" fontId="82" fillId="0" borderId="5" xfId="305" applyFont="1" applyFill="1" applyBorder="1" applyAlignment="1">
      <alignment horizontal="left" vertical="center" wrapText="1"/>
    </xf>
    <xf numFmtId="0" fontId="82" fillId="0" borderId="5" xfId="305" applyFont="1" applyFill="1" applyBorder="1" applyAlignment="1">
      <alignment horizontal="center" wrapText="1"/>
    </xf>
    <xf numFmtId="3" fontId="82" fillId="0" borderId="5" xfId="305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82" fillId="0" borderId="5" xfId="305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0" fontId="82" fillId="0" borderId="5" xfId="305" applyFont="1" applyFill="1" applyBorder="1" applyAlignment="1">
      <alignment wrapText="1"/>
    </xf>
    <xf numFmtId="3" fontId="77" fillId="0" borderId="5" xfId="305" applyNumberFormat="1" applyFont="1" applyFill="1" applyBorder="1" applyAlignment="1">
      <alignment horizontal="center" vertical="center"/>
    </xf>
    <xf numFmtId="3" fontId="82" fillId="0" borderId="0" xfId="305" applyNumberFormat="1" applyFont="1" applyFill="1"/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82" fillId="0" borderId="0" xfId="305" applyFont="1" applyFill="1" applyAlignment="1">
      <alignment horizontal="center" vertical="top"/>
    </xf>
    <xf numFmtId="0" fontId="82" fillId="0" borderId="5" xfId="305" applyFont="1" applyFill="1" applyBorder="1" applyAlignment="1">
      <alignment horizontal="left" vertical="center"/>
    </xf>
    <xf numFmtId="0" fontId="82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82" fillId="0" borderId="5" xfId="305" applyFont="1" applyFill="1" applyBorder="1"/>
    <xf numFmtId="0" fontId="67" fillId="0" borderId="0" xfId="305" applyFont="1" applyFill="1"/>
    <xf numFmtId="0" fontId="76" fillId="0" borderId="0" xfId="303" applyFont="1" applyFill="1"/>
    <xf numFmtId="0" fontId="83" fillId="0" borderId="0" xfId="303" applyFont="1" applyFill="1"/>
    <xf numFmtId="0" fontId="69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2" fillId="0" borderId="0" xfId="305" applyFont="1" applyFill="1" applyBorder="1" applyAlignment="1">
      <alignment vertical="top" wrapText="1"/>
    </xf>
    <xf numFmtId="0" fontId="66" fillId="0" borderId="0" xfId="305" applyFont="1" applyFill="1" applyBorder="1" applyAlignment="1">
      <alignment horizontal="center" vertical="top"/>
    </xf>
    <xf numFmtId="0" fontId="72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5" fillId="0" borderId="5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9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5" applyNumberFormat="1" applyFont="1" applyFill="1" applyAlignment="1">
      <alignment horizontal="center" vertical="center"/>
    </xf>
    <xf numFmtId="0" fontId="86" fillId="0" borderId="9" xfId="305" applyFont="1" applyFill="1" applyBorder="1" applyAlignment="1">
      <alignment horizontal="center" vertical="top"/>
    </xf>
    <xf numFmtId="0" fontId="87" fillId="0" borderId="5" xfId="305" applyFont="1" applyFill="1" applyBorder="1" applyAlignment="1">
      <alignment horizontal="center" vertical="center" wrapText="1"/>
    </xf>
    <xf numFmtId="0" fontId="70" fillId="0" borderId="0" xfId="305" applyFont="1" applyFill="1" applyAlignment="1">
      <alignment vertical="center" wrapText="1"/>
    </xf>
    <xf numFmtId="1" fontId="88" fillId="0" borderId="5" xfId="305" applyNumberFormat="1" applyFont="1" applyFill="1" applyBorder="1" applyAlignment="1">
      <alignment horizontal="center" vertical="center" wrapText="1"/>
    </xf>
    <xf numFmtId="3" fontId="89" fillId="0" borderId="5" xfId="305" applyNumberFormat="1" applyFont="1" applyFill="1" applyBorder="1" applyAlignment="1">
      <alignment horizontal="center" vertical="center"/>
    </xf>
    <xf numFmtId="0" fontId="90" fillId="0" borderId="5" xfId="304" applyFont="1" applyFill="1" applyBorder="1" applyAlignment="1">
      <alignment horizontal="center" vertical="center"/>
    </xf>
    <xf numFmtId="49" fontId="82" fillId="0" borderId="5" xfId="305" applyNumberFormat="1" applyFont="1" applyFill="1" applyBorder="1" applyAlignment="1">
      <alignment horizontal="center" vertical="center"/>
    </xf>
    <xf numFmtId="0" fontId="75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0" fontId="91" fillId="0" borderId="0" xfId="305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1" fillId="0" borderId="5" xfId="305" applyFont="1" applyFill="1" applyBorder="1" applyAlignment="1">
      <alignment horizontal="center" vertical="center" wrapText="1"/>
    </xf>
    <xf numFmtId="0" fontId="71" fillId="0" borderId="2" xfId="305" applyFont="1" applyFill="1" applyBorder="1" applyAlignment="1">
      <alignment horizontal="center" vertical="center" wrapText="1"/>
    </xf>
    <xf numFmtId="0" fontId="71" fillId="0" borderId="10" xfId="305" applyFont="1" applyFill="1" applyBorder="1" applyAlignment="1">
      <alignment horizontal="center" vertical="center" wrapText="1"/>
    </xf>
    <xf numFmtId="0" fontId="71" fillId="0" borderId="3" xfId="305" applyFont="1" applyFill="1" applyBorder="1" applyAlignment="1">
      <alignment horizontal="center" vertical="center" wrapText="1"/>
    </xf>
    <xf numFmtId="0" fontId="76" fillId="0" borderId="7" xfId="303" applyFont="1" applyFill="1" applyBorder="1" applyAlignment="1">
      <alignment horizontal="left" wrapText="1"/>
    </xf>
    <xf numFmtId="0" fontId="76" fillId="0" borderId="0" xfId="303" applyFont="1" applyFill="1" applyAlignment="1">
      <alignment horizontal="left" wrapText="1"/>
    </xf>
    <xf numFmtId="0" fontId="63" fillId="0" borderId="0" xfId="305" applyFont="1" applyFill="1" applyBorder="1" applyAlignment="1">
      <alignment horizontal="center" vertical="top" wrapText="1"/>
    </xf>
    <xf numFmtId="0" fontId="68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right" vertical="top"/>
    </xf>
    <xf numFmtId="0" fontId="70" fillId="0" borderId="5" xfId="305" applyFont="1" applyFill="1" applyBorder="1" applyAlignment="1">
      <alignment horizontal="center" vertical="center" wrapText="1"/>
    </xf>
    <xf numFmtId="0" fontId="67" fillId="0" borderId="5" xfId="305" applyFont="1" applyFill="1" applyBorder="1" applyAlignment="1">
      <alignment horizontal="center" vertical="center" wrapText="1"/>
    </xf>
    <xf numFmtId="0" fontId="70" fillId="0" borderId="1" xfId="305" applyFont="1" applyFill="1" applyBorder="1" applyAlignment="1">
      <alignment horizontal="center" vertical="center" wrapText="1"/>
    </xf>
    <xf numFmtId="0" fontId="70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92" fillId="0" borderId="9" xfId="3" applyFont="1" applyFill="1" applyBorder="1" applyAlignment="1">
      <alignment horizontal="center" vertical="top" wrapText="1"/>
    </xf>
    <xf numFmtId="0" fontId="76" fillId="0" borderId="7" xfId="303" applyFont="1" applyFill="1" applyBorder="1" applyAlignment="1">
      <alignment horizontal="center" vertical="top" wrapText="1"/>
    </xf>
    <xf numFmtId="0" fontId="76" fillId="0" borderId="0" xfId="303" applyFont="1" applyFill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9" zoomScale="80" zoomScaleNormal="70" zoomScaleSheetLayoutView="80" workbookViewId="0">
      <selection activeCell="D37" sqref="D37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4" customWidth="1"/>
    <col min="4" max="5" width="11.5546875" style="1" customWidth="1"/>
    <col min="6" max="16384" width="8" style="1"/>
  </cols>
  <sheetData>
    <row r="1" spans="1:11" ht="78" customHeight="1">
      <c r="A1" s="331" t="s">
        <v>86</v>
      </c>
      <c r="B1" s="331"/>
      <c r="C1" s="331"/>
      <c r="D1" s="331"/>
      <c r="E1" s="331"/>
    </row>
    <row r="2" spans="1:11" ht="17.25" customHeight="1">
      <c r="A2" s="331"/>
      <c r="B2" s="331"/>
      <c r="C2" s="331"/>
      <c r="D2" s="331"/>
      <c r="E2" s="331"/>
    </row>
    <row r="3" spans="1:11" s="2" customFormat="1" ht="23.25" customHeight="1">
      <c r="A3" s="324" t="s">
        <v>0</v>
      </c>
      <c r="B3" s="332" t="s">
        <v>87</v>
      </c>
      <c r="C3" s="332" t="s">
        <v>88</v>
      </c>
      <c r="D3" s="327" t="s">
        <v>1</v>
      </c>
      <c r="E3" s="328"/>
    </row>
    <row r="4" spans="1:11" s="2" customFormat="1" ht="27.75" customHeight="1">
      <c r="A4" s="325"/>
      <c r="B4" s="333"/>
      <c r="C4" s="333"/>
      <c r="D4" s="3" t="s">
        <v>2</v>
      </c>
      <c r="E4" s="4" t="s">
        <v>89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90</v>
      </c>
      <c r="B6" s="19">
        <v>6185</v>
      </c>
      <c r="C6" s="19">
        <v>3428</v>
      </c>
      <c r="D6" s="9">
        <f>C6/B6*100</f>
        <v>55.424413904607931</v>
      </c>
      <c r="E6" s="20">
        <f>C6-B6</f>
        <v>-2757</v>
      </c>
      <c r="K6" s="10"/>
    </row>
    <row r="7" spans="1:11" s="2" customFormat="1" ht="31.5" customHeight="1">
      <c r="A7" s="231" t="s">
        <v>91</v>
      </c>
      <c r="B7" s="19">
        <v>5867</v>
      </c>
      <c r="C7" s="19">
        <v>3282</v>
      </c>
      <c r="D7" s="9">
        <f t="shared" ref="D7:D12" si="0">C7/B7*100</f>
        <v>55.940003408897219</v>
      </c>
      <c r="E7" s="20">
        <f t="shared" ref="E7:E12" si="1">C7-B7</f>
        <v>-2585</v>
      </c>
      <c r="K7" s="10"/>
    </row>
    <row r="8" spans="1:11" s="2" customFormat="1" ht="31.5" customHeight="1">
      <c r="A8" s="232" t="s">
        <v>92</v>
      </c>
      <c r="B8" s="19">
        <v>3064</v>
      </c>
      <c r="C8" s="19">
        <v>1692</v>
      </c>
      <c r="D8" s="9">
        <f t="shared" si="0"/>
        <v>55.221932114882513</v>
      </c>
      <c r="E8" s="20">
        <f t="shared" si="1"/>
        <v>-1372</v>
      </c>
      <c r="K8" s="10"/>
    </row>
    <row r="9" spans="1:11" s="2" customFormat="1" ht="45" customHeight="1">
      <c r="A9" s="11" t="s">
        <v>93</v>
      </c>
      <c r="B9" s="19">
        <v>804</v>
      </c>
      <c r="C9" s="19">
        <v>529</v>
      </c>
      <c r="D9" s="9">
        <f t="shared" si="0"/>
        <v>65.796019900497512</v>
      </c>
      <c r="E9" s="20">
        <f t="shared" si="1"/>
        <v>-275</v>
      </c>
      <c r="K9" s="10"/>
    </row>
    <row r="10" spans="1:11" s="2" customFormat="1" ht="35.25" customHeight="1">
      <c r="A10" s="12" t="s">
        <v>94</v>
      </c>
      <c r="B10" s="19">
        <v>158</v>
      </c>
      <c r="C10" s="19">
        <v>123</v>
      </c>
      <c r="D10" s="9">
        <f t="shared" si="0"/>
        <v>77.848101265822791</v>
      </c>
      <c r="E10" s="20">
        <f t="shared" si="1"/>
        <v>-35</v>
      </c>
      <c r="K10" s="10"/>
    </row>
    <row r="11" spans="1:11" s="2" customFormat="1" ht="45.75" customHeight="1">
      <c r="A11" s="12" t="s">
        <v>51</v>
      </c>
      <c r="B11" s="19">
        <v>218</v>
      </c>
      <c r="C11" s="19">
        <v>221</v>
      </c>
      <c r="D11" s="9">
        <f t="shared" si="0"/>
        <v>101.37614678899082</v>
      </c>
      <c r="E11" s="20">
        <f t="shared" si="1"/>
        <v>3</v>
      </c>
      <c r="K11" s="10"/>
    </row>
    <row r="12" spans="1:11" s="2" customFormat="1" ht="55.5" customHeight="1">
      <c r="A12" s="12" t="s">
        <v>52</v>
      </c>
      <c r="B12" s="19">
        <v>4660</v>
      </c>
      <c r="C12" s="19">
        <v>2391</v>
      </c>
      <c r="D12" s="9">
        <f t="shared" si="0"/>
        <v>51.309012875536489</v>
      </c>
      <c r="E12" s="20">
        <f t="shared" si="1"/>
        <v>-2269</v>
      </c>
      <c r="K12" s="10"/>
    </row>
    <row r="13" spans="1:11" s="2" customFormat="1" ht="12.75" customHeight="1">
      <c r="A13" s="320" t="s">
        <v>9</v>
      </c>
      <c r="B13" s="321"/>
      <c r="C13" s="321"/>
      <c r="D13" s="321"/>
      <c r="E13" s="321"/>
      <c r="K13" s="10"/>
    </row>
    <row r="14" spans="1:11" s="2" customFormat="1" ht="15" customHeight="1">
      <c r="A14" s="322"/>
      <c r="B14" s="323"/>
      <c r="C14" s="323"/>
      <c r="D14" s="323"/>
      <c r="E14" s="323"/>
      <c r="K14" s="10"/>
    </row>
    <row r="15" spans="1:11" s="2" customFormat="1" ht="24" customHeight="1">
      <c r="A15" s="324" t="s">
        <v>0</v>
      </c>
      <c r="B15" s="326" t="s">
        <v>95</v>
      </c>
      <c r="C15" s="326" t="s">
        <v>76</v>
      </c>
      <c r="D15" s="327" t="s">
        <v>1</v>
      </c>
      <c r="E15" s="328"/>
      <c r="K15" s="10"/>
    </row>
    <row r="16" spans="1:11" ht="35.25" customHeight="1">
      <c r="A16" s="325"/>
      <c r="B16" s="326"/>
      <c r="C16" s="326"/>
      <c r="D16" s="3" t="s">
        <v>2</v>
      </c>
      <c r="E16" s="4" t="s">
        <v>96</v>
      </c>
      <c r="K16" s="10"/>
    </row>
    <row r="17" spans="1:11" ht="27.75" customHeight="1">
      <c r="A17" s="8" t="s">
        <v>97</v>
      </c>
      <c r="B17" s="19">
        <v>2619</v>
      </c>
      <c r="C17" s="19">
        <v>1042</v>
      </c>
      <c r="D17" s="153">
        <f>C17/B17*100</f>
        <v>39.786177930507826</v>
      </c>
      <c r="E17" s="21">
        <f>C17-B17</f>
        <v>-1577</v>
      </c>
      <c r="K17" s="10"/>
    </row>
    <row r="18" spans="1:11" ht="25.5" customHeight="1">
      <c r="A18" s="233" t="s">
        <v>98</v>
      </c>
      <c r="B18" s="19">
        <v>2552</v>
      </c>
      <c r="C18" s="19">
        <v>996</v>
      </c>
      <c r="D18" s="153">
        <f>C18/B18*100</f>
        <v>39.028213166144198</v>
      </c>
      <c r="E18" s="21">
        <f>C18-B18</f>
        <v>-1556</v>
      </c>
      <c r="K18" s="10"/>
    </row>
    <row r="19" spans="1:11" ht="33.75" customHeight="1">
      <c r="A19" s="13" t="s">
        <v>99</v>
      </c>
      <c r="B19" s="19">
        <v>2125</v>
      </c>
      <c r="C19" s="19">
        <v>511</v>
      </c>
      <c r="D19" s="153">
        <f>C19/B19*100</f>
        <v>24.047058823529412</v>
      </c>
      <c r="E19" s="21">
        <f>C19-B19</f>
        <v>-1614</v>
      </c>
      <c r="K19" s="10"/>
    </row>
    <row r="20" spans="1:11">
      <c r="A20" s="329"/>
      <c r="B20" s="329"/>
      <c r="C20" s="329"/>
      <c r="D20" s="329"/>
      <c r="E20" s="329"/>
    </row>
    <row r="21" spans="1:11">
      <c r="A21" s="330"/>
      <c r="B21" s="330"/>
      <c r="C21" s="330"/>
      <c r="D21" s="330"/>
      <c r="E21" s="330"/>
    </row>
    <row r="22" spans="1:11">
      <c r="A22" s="330"/>
      <c r="B22" s="330"/>
      <c r="C22" s="330"/>
      <c r="D22" s="330"/>
      <c r="E22" s="330"/>
    </row>
  </sheetData>
  <mergeCells count="12">
    <mergeCell ref="A20:E22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topLeftCell="B1" zoomScale="72" zoomScaleNormal="85" zoomScaleSheetLayoutView="72" workbookViewId="0">
      <selection activeCell="AA8" sqref="AA8:AA11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78" t="s">
        <v>78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128"/>
      <c r="O1" s="128"/>
      <c r="P1" s="128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2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2" t="s">
        <v>13</v>
      </c>
    </row>
    <row r="3" spans="1:29" s="29" customFormat="1" ht="27.75" customHeight="1">
      <c r="A3" s="356"/>
      <c r="B3" s="389" t="s">
        <v>68</v>
      </c>
      <c r="C3" s="390"/>
      <c r="D3" s="391"/>
      <c r="E3" s="383" t="s">
        <v>44</v>
      </c>
      <c r="F3" s="384"/>
      <c r="G3" s="385"/>
      <c r="H3" s="395" t="s">
        <v>22</v>
      </c>
      <c r="I3" s="395"/>
      <c r="J3" s="395"/>
      <c r="K3" s="383" t="s">
        <v>19</v>
      </c>
      <c r="L3" s="384"/>
      <c r="M3" s="385"/>
      <c r="N3" s="383" t="s">
        <v>20</v>
      </c>
      <c r="O3" s="384"/>
      <c r="P3" s="385"/>
      <c r="Q3" s="383" t="s">
        <v>14</v>
      </c>
      <c r="R3" s="384"/>
      <c r="S3" s="385"/>
      <c r="T3" s="383" t="s">
        <v>59</v>
      </c>
      <c r="U3" s="384"/>
      <c r="V3" s="385"/>
      <c r="W3" s="389" t="s">
        <v>21</v>
      </c>
      <c r="X3" s="390"/>
      <c r="Y3" s="391"/>
      <c r="Z3" s="383" t="s">
        <v>15</v>
      </c>
      <c r="AA3" s="384"/>
      <c r="AB3" s="385"/>
    </row>
    <row r="4" spans="1:29" s="33" customFormat="1" ht="33.6" customHeight="1">
      <c r="A4" s="357"/>
      <c r="B4" s="392"/>
      <c r="C4" s="393"/>
      <c r="D4" s="394"/>
      <c r="E4" s="386"/>
      <c r="F4" s="387"/>
      <c r="G4" s="388"/>
      <c r="H4" s="395"/>
      <c r="I4" s="395"/>
      <c r="J4" s="395"/>
      <c r="K4" s="386"/>
      <c r="L4" s="387"/>
      <c r="M4" s="388"/>
      <c r="N4" s="386"/>
      <c r="O4" s="387"/>
      <c r="P4" s="388"/>
      <c r="Q4" s="386"/>
      <c r="R4" s="387"/>
      <c r="S4" s="388"/>
      <c r="T4" s="386"/>
      <c r="U4" s="387"/>
      <c r="V4" s="388"/>
      <c r="W4" s="392"/>
      <c r="X4" s="393"/>
      <c r="Y4" s="394"/>
      <c r="Z4" s="386"/>
      <c r="AA4" s="387"/>
      <c r="AB4" s="388"/>
    </row>
    <row r="5" spans="1:29" s="33" customFormat="1" ht="21.6" customHeight="1">
      <c r="A5" s="358"/>
      <c r="B5" s="133">
        <v>2022</v>
      </c>
      <c r="C5" s="133">
        <v>2023</v>
      </c>
      <c r="D5" s="133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80">
        <f>SUM(B8:B11)</f>
        <v>8806</v>
      </c>
      <c r="C7" s="180">
        <f>SUM(C8:C11)</f>
        <v>3992</v>
      </c>
      <c r="D7" s="193">
        <f>C7/B7*100</f>
        <v>45.332727685668864</v>
      </c>
      <c r="E7" s="181">
        <f>SUM(E8:E11)</f>
        <v>7645</v>
      </c>
      <c r="F7" s="181">
        <f>SUM(F8:F11)</f>
        <v>3381</v>
      </c>
      <c r="G7" s="194">
        <f>F7/E7*100</f>
        <v>44.224983649444084</v>
      </c>
      <c r="H7" s="181">
        <f>SUM(H8:H11)</f>
        <v>1759</v>
      </c>
      <c r="I7" s="181">
        <f>SUM(I8:I11)</f>
        <v>952</v>
      </c>
      <c r="J7" s="194">
        <f>I7/H7*100</f>
        <v>54.121660034110285</v>
      </c>
      <c r="K7" s="181">
        <f>SUM(K8:K11)</f>
        <v>325</v>
      </c>
      <c r="L7" s="181">
        <f>SUM(L8:L11)</f>
        <v>210</v>
      </c>
      <c r="M7" s="194">
        <f>L7/K7*100</f>
        <v>64.615384615384613</v>
      </c>
      <c r="N7" s="181">
        <f>SUM(N8:N12)</f>
        <v>249</v>
      </c>
      <c r="O7" s="181">
        <f>SUM(O8:O11)</f>
        <v>162</v>
      </c>
      <c r="P7" s="194">
        <f>O7/N7*100</f>
        <v>65.060240963855421</v>
      </c>
      <c r="Q7" s="181">
        <f>SUM(Q8:Q11)</f>
        <v>6115</v>
      </c>
      <c r="R7" s="181">
        <f>SUM(R8:R11)</f>
        <v>2391</v>
      </c>
      <c r="S7" s="194">
        <f t="shared" ref="S7:S11" si="0">R7/Q7*100</f>
        <v>39.100572363041699</v>
      </c>
      <c r="T7" s="181">
        <f>SUM(T8:T11)</f>
        <v>3269</v>
      </c>
      <c r="U7" s="181">
        <f>SUM(U8:U11)</f>
        <v>1073</v>
      </c>
      <c r="V7" s="194">
        <f>U7/T7*100</f>
        <v>32.823493423065159</v>
      </c>
      <c r="W7" s="181">
        <f>SUM(W8:W11)</f>
        <v>2978</v>
      </c>
      <c r="X7" s="181">
        <f>SUM(X8:X11)</f>
        <v>888</v>
      </c>
      <c r="Y7" s="194">
        <f>X7/W7*100</f>
        <v>29.818670248488921</v>
      </c>
      <c r="Z7" s="181">
        <f>SUM(Z8:Z11)</f>
        <v>2401</v>
      </c>
      <c r="AA7" s="182">
        <f>SUM(AA8:AA11)</f>
        <v>388</v>
      </c>
      <c r="AB7" s="196">
        <f>AA7/Z7*100</f>
        <v>16.15993336109954</v>
      </c>
    </row>
    <row r="8" spans="1:29" s="172" customFormat="1" ht="36" customHeight="1">
      <c r="A8" s="205" t="s">
        <v>61</v>
      </c>
      <c r="B8" s="190">
        <v>3925</v>
      </c>
      <c r="C8" s="190">
        <v>1780</v>
      </c>
      <c r="D8" s="193">
        <f t="shared" ref="D8:D11" si="1">C8/B8*100</f>
        <v>45.35031847133758</v>
      </c>
      <c r="E8" s="184">
        <v>3204</v>
      </c>
      <c r="F8" s="184">
        <v>1372</v>
      </c>
      <c r="G8" s="195">
        <f t="shared" ref="G8:G11" si="2">F8/E8*100</f>
        <v>42.821473158551811</v>
      </c>
      <c r="H8" s="185">
        <v>791</v>
      </c>
      <c r="I8" s="185">
        <v>452</v>
      </c>
      <c r="J8" s="195">
        <f t="shared" ref="J8:J11" si="3">I8/H8*100</f>
        <v>57.142857142857139</v>
      </c>
      <c r="K8" s="184">
        <v>166</v>
      </c>
      <c r="L8" s="184">
        <v>89</v>
      </c>
      <c r="M8" s="195">
        <f t="shared" ref="M8:M11" si="4">L8/K8*100</f>
        <v>53.614457831325304</v>
      </c>
      <c r="N8" s="185">
        <v>108</v>
      </c>
      <c r="O8" s="185">
        <v>44</v>
      </c>
      <c r="P8" s="195">
        <f t="shared" ref="P8:P11" si="5">O8/N8*100</f>
        <v>40.74074074074074</v>
      </c>
      <c r="Q8" s="184">
        <v>2578</v>
      </c>
      <c r="R8" s="185">
        <v>964</v>
      </c>
      <c r="S8" s="195">
        <f t="shared" si="0"/>
        <v>37.393328161365403</v>
      </c>
      <c r="T8" s="185">
        <v>1391</v>
      </c>
      <c r="U8" s="185">
        <v>469</v>
      </c>
      <c r="V8" s="194">
        <f t="shared" ref="V8:V11" si="6">U8/T8*100</f>
        <v>33.716750539180445</v>
      </c>
      <c r="W8" s="191">
        <v>1202</v>
      </c>
      <c r="X8" s="191">
        <v>327</v>
      </c>
      <c r="Y8" s="195">
        <f t="shared" ref="Y8:Y11" si="7">X8/W8*100</f>
        <v>27.204658901830282</v>
      </c>
      <c r="Z8" s="184">
        <v>970</v>
      </c>
      <c r="AA8" s="186">
        <v>140</v>
      </c>
      <c r="AB8" s="197">
        <f t="shared" ref="AB8:AB11" si="8">AA8/Z8*100</f>
        <v>14.432989690721648</v>
      </c>
      <c r="AC8" s="171"/>
    </row>
    <row r="9" spans="1:29" s="172" customFormat="1" ht="36" customHeight="1">
      <c r="A9" s="205" t="s">
        <v>62</v>
      </c>
      <c r="B9" s="190">
        <v>2111</v>
      </c>
      <c r="C9" s="190">
        <v>956</v>
      </c>
      <c r="D9" s="193">
        <f t="shared" si="1"/>
        <v>45.286594031264805</v>
      </c>
      <c r="E9" s="184">
        <v>1897</v>
      </c>
      <c r="F9" s="184">
        <v>903</v>
      </c>
      <c r="G9" s="195">
        <f t="shared" si="2"/>
        <v>47.601476014760145</v>
      </c>
      <c r="H9" s="185">
        <v>343</v>
      </c>
      <c r="I9" s="185">
        <v>197</v>
      </c>
      <c r="J9" s="195">
        <f t="shared" si="3"/>
        <v>57.434402332361515</v>
      </c>
      <c r="K9" s="184">
        <v>76</v>
      </c>
      <c r="L9" s="184">
        <v>61</v>
      </c>
      <c r="M9" s="195">
        <f t="shared" si="4"/>
        <v>80.26315789473685</v>
      </c>
      <c r="N9" s="185">
        <v>69</v>
      </c>
      <c r="O9" s="185">
        <v>46</v>
      </c>
      <c r="P9" s="195">
        <f t="shared" si="5"/>
        <v>66.666666666666657</v>
      </c>
      <c r="Q9" s="184">
        <v>1545</v>
      </c>
      <c r="R9" s="185">
        <v>617</v>
      </c>
      <c r="S9" s="195">
        <f t="shared" si="0"/>
        <v>39.935275080906145</v>
      </c>
      <c r="T9" s="185">
        <v>891</v>
      </c>
      <c r="U9" s="185">
        <v>242</v>
      </c>
      <c r="V9" s="194">
        <f t="shared" si="6"/>
        <v>27.160493827160494</v>
      </c>
      <c r="W9" s="191">
        <v>830</v>
      </c>
      <c r="X9" s="191">
        <v>232</v>
      </c>
      <c r="Y9" s="195">
        <f t="shared" si="7"/>
        <v>27.951807228915666</v>
      </c>
      <c r="Z9" s="184">
        <v>688</v>
      </c>
      <c r="AA9" s="186">
        <v>105</v>
      </c>
      <c r="AB9" s="197">
        <f t="shared" si="8"/>
        <v>15.261627906976743</v>
      </c>
      <c r="AC9" s="171"/>
    </row>
    <row r="10" spans="1:29" s="172" customFormat="1" ht="36" customHeight="1">
      <c r="A10" s="205" t="s">
        <v>63</v>
      </c>
      <c r="B10" s="190">
        <v>1067</v>
      </c>
      <c r="C10" s="190">
        <v>489</v>
      </c>
      <c r="D10" s="193">
        <f t="shared" si="1"/>
        <v>45.829428303655106</v>
      </c>
      <c r="E10" s="184">
        <v>990</v>
      </c>
      <c r="F10" s="184">
        <v>422</v>
      </c>
      <c r="G10" s="195">
        <f t="shared" si="2"/>
        <v>42.62626262626263</v>
      </c>
      <c r="H10" s="185">
        <v>217</v>
      </c>
      <c r="I10" s="185">
        <v>121</v>
      </c>
      <c r="J10" s="195">
        <f t="shared" si="3"/>
        <v>55.76036866359447</v>
      </c>
      <c r="K10" s="184">
        <v>35</v>
      </c>
      <c r="L10" s="184">
        <v>24</v>
      </c>
      <c r="M10" s="195">
        <f t="shared" si="4"/>
        <v>68.571428571428569</v>
      </c>
      <c r="N10" s="185">
        <v>38</v>
      </c>
      <c r="O10" s="185">
        <v>27</v>
      </c>
      <c r="P10" s="195">
        <f t="shared" si="5"/>
        <v>71.05263157894737</v>
      </c>
      <c r="Q10" s="184">
        <v>826</v>
      </c>
      <c r="R10" s="185">
        <v>325</v>
      </c>
      <c r="S10" s="195">
        <f t="shared" si="0"/>
        <v>39.346246973365616</v>
      </c>
      <c r="T10" s="185">
        <v>401</v>
      </c>
      <c r="U10" s="185">
        <v>144</v>
      </c>
      <c r="V10" s="194">
        <f t="shared" si="6"/>
        <v>35.910224438902745</v>
      </c>
      <c r="W10" s="191">
        <v>385</v>
      </c>
      <c r="X10" s="191">
        <v>132</v>
      </c>
      <c r="Y10" s="195">
        <f t="shared" si="7"/>
        <v>34.285714285714285</v>
      </c>
      <c r="Z10" s="184">
        <v>336</v>
      </c>
      <c r="AA10" s="186">
        <v>66</v>
      </c>
      <c r="AB10" s="197">
        <f t="shared" si="8"/>
        <v>19.642857142857142</v>
      </c>
      <c r="AC10" s="171"/>
    </row>
    <row r="11" spans="1:29" s="172" customFormat="1" ht="36" customHeight="1">
      <c r="A11" s="205" t="s">
        <v>64</v>
      </c>
      <c r="B11" s="190">
        <v>1703</v>
      </c>
      <c r="C11" s="190">
        <v>767</v>
      </c>
      <c r="D11" s="193">
        <f t="shared" si="1"/>
        <v>45.038167938931295</v>
      </c>
      <c r="E11" s="184">
        <v>1554</v>
      </c>
      <c r="F11" s="184">
        <v>684</v>
      </c>
      <c r="G11" s="195">
        <f t="shared" si="2"/>
        <v>44.015444015444018</v>
      </c>
      <c r="H11" s="185">
        <v>408</v>
      </c>
      <c r="I11" s="185">
        <v>182</v>
      </c>
      <c r="J11" s="195">
        <f t="shared" si="3"/>
        <v>44.607843137254903</v>
      </c>
      <c r="K11" s="184">
        <v>48</v>
      </c>
      <c r="L11" s="184">
        <v>36</v>
      </c>
      <c r="M11" s="195">
        <f t="shared" si="4"/>
        <v>75</v>
      </c>
      <c r="N11" s="185">
        <v>34</v>
      </c>
      <c r="O11" s="185">
        <v>45</v>
      </c>
      <c r="P11" s="195">
        <f t="shared" si="5"/>
        <v>132.35294117647058</v>
      </c>
      <c r="Q11" s="184">
        <v>1166</v>
      </c>
      <c r="R11" s="185">
        <v>485</v>
      </c>
      <c r="S11" s="195">
        <f t="shared" si="0"/>
        <v>41.595197255574611</v>
      </c>
      <c r="T11" s="185">
        <v>586</v>
      </c>
      <c r="U11" s="185">
        <v>218</v>
      </c>
      <c r="V11" s="194">
        <f t="shared" si="6"/>
        <v>37.201365187713307</v>
      </c>
      <c r="W11" s="191">
        <v>561</v>
      </c>
      <c r="X11" s="191">
        <v>197</v>
      </c>
      <c r="Y11" s="195">
        <f t="shared" si="7"/>
        <v>35.115864527629235</v>
      </c>
      <c r="Z11" s="184">
        <v>407</v>
      </c>
      <c r="AA11" s="186">
        <v>77</v>
      </c>
      <c r="AB11" s="197">
        <f t="shared" si="8"/>
        <v>18.918918918918919</v>
      </c>
      <c r="AC11" s="171"/>
    </row>
    <row r="12" spans="1:29" ht="49.8" customHeight="1"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159"/>
      <c r="O12" s="159"/>
      <c r="P12" s="159"/>
      <c r="W12" s="39">
        <v>618</v>
      </c>
    </row>
  </sheetData>
  <mergeCells count="12">
    <mergeCell ref="A3:A5"/>
    <mergeCell ref="E3:G4"/>
    <mergeCell ref="H3:J4"/>
    <mergeCell ref="K3:M4"/>
    <mergeCell ref="N3:P4"/>
    <mergeCell ref="B1:M1"/>
    <mergeCell ref="B12:M12"/>
    <mergeCell ref="Q3:S4"/>
    <mergeCell ref="W3:Y4"/>
    <mergeCell ref="Z3:AB4"/>
    <mergeCell ref="B3:D4"/>
    <mergeCell ref="T3:V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1"/>
  <sheetViews>
    <sheetView view="pageBreakPreview" zoomScale="80" zoomScaleNormal="70" zoomScaleSheetLayoutView="80" workbookViewId="0">
      <selection activeCell="K17" sqref="K17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348" t="s">
        <v>25</v>
      </c>
      <c r="B1" s="348"/>
      <c r="C1" s="348"/>
      <c r="D1" s="348"/>
      <c r="E1" s="348"/>
    </row>
    <row r="2" spans="1:7" ht="19.2" customHeight="1">
      <c r="A2" s="397" t="s">
        <v>47</v>
      </c>
      <c r="B2" s="397"/>
      <c r="C2" s="397"/>
      <c r="D2" s="397"/>
      <c r="E2" s="397"/>
    </row>
    <row r="3" spans="1:7" ht="29.4" customHeight="1">
      <c r="A3" s="397" t="s">
        <v>79</v>
      </c>
      <c r="B3" s="397"/>
      <c r="C3" s="397"/>
      <c r="D3" s="397"/>
      <c r="E3" s="397"/>
    </row>
    <row r="4" spans="1:7" ht="15.6" customHeight="1">
      <c r="A4" s="326" t="s">
        <v>0</v>
      </c>
      <c r="B4" s="398" t="s">
        <v>34</v>
      </c>
      <c r="C4" s="399" t="s">
        <v>35</v>
      </c>
      <c r="D4" s="400"/>
      <c r="E4" s="400"/>
      <c r="F4" s="401"/>
    </row>
    <row r="5" spans="1:7" s="2" customFormat="1" ht="39.6" customHeight="1">
      <c r="A5" s="326"/>
      <c r="B5" s="398"/>
      <c r="C5" s="114" t="s">
        <v>36</v>
      </c>
      <c r="D5" s="224" t="s">
        <v>72</v>
      </c>
      <c r="E5" s="217" t="s">
        <v>37</v>
      </c>
      <c r="F5" s="225" t="s">
        <v>72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18">
        <v>4</v>
      </c>
      <c r="F6" s="225">
        <v>5</v>
      </c>
    </row>
    <row r="7" spans="1:7" s="7" customFormat="1" ht="24" customHeight="1">
      <c r="A7" s="145" t="s">
        <v>55</v>
      </c>
      <c r="B7" s="146">
        <v>14624</v>
      </c>
      <c r="C7" s="146">
        <v>10703</v>
      </c>
      <c r="D7" s="152">
        <f>C7/B7*100</f>
        <v>73.187910284463896</v>
      </c>
      <c r="E7" s="219">
        <v>3921</v>
      </c>
      <c r="F7" s="22">
        <f>E7/B7*100</f>
        <v>26.812089715536104</v>
      </c>
    </row>
    <row r="8" spans="1:7" s="7" customFormat="1" ht="28.95" customHeight="1">
      <c r="A8" s="145" t="s">
        <v>4</v>
      </c>
      <c r="B8" s="146">
        <v>12399</v>
      </c>
      <c r="C8" s="146">
        <v>9372</v>
      </c>
      <c r="D8" s="152">
        <f t="shared" ref="D8:D13" si="0">C8/B8*100</f>
        <v>75.58674086619888</v>
      </c>
      <c r="E8" s="219">
        <v>3027</v>
      </c>
      <c r="F8" s="22">
        <f t="shared" ref="F8:F13" si="1">E8/B8*100</f>
        <v>24.413259133801112</v>
      </c>
    </row>
    <row r="9" spans="1:7" s="2" customFormat="1" ht="52.5" customHeight="1">
      <c r="A9" s="11" t="s">
        <v>5</v>
      </c>
      <c r="B9" s="19">
        <v>3752</v>
      </c>
      <c r="C9" s="19">
        <v>2671</v>
      </c>
      <c r="D9" s="152">
        <f t="shared" si="0"/>
        <v>71.188699360341161</v>
      </c>
      <c r="E9" s="220">
        <v>1081</v>
      </c>
      <c r="F9" s="22">
        <f t="shared" si="1"/>
        <v>28.81130063965885</v>
      </c>
      <c r="G9" s="55"/>
    </row>
    <row r="10" spans="1:7" s="2" customFormat="1" ht="31.5" customHeight="1">
      <c r="A10" s="12" t="s">
        <v>6</v>
      </c>
      <c r="B10" s="19">
        <v>731</v>
      </c>
      <c r="C10" s="19">
        <v>605</v>
      </c>
      <c r="D10" s="152">
        <f t="shared" si="0"/>
        <v>82.76333789329685</v>
      </c>
      <c r="E10" s="220">
        <v>126</v>
      </c>
      <c r="F10" s="22">
        <f t="shared" si="1"/>
        <v>17.236662106703147</v>
      </c>
      <c r="G10" s="55"/>
    </row>
    <row r="11" spans="1:7" s="2" customFormat="1" ht="31.5" customHeight="1">
      <c r="A11" s="12" t="s">
        <v>71</v>
      </c>
      <c r="B11" s="19">
        <v>220</v>
      </c>
      <c r="C11" s="19">
        <v>184</v>
      </c>
      <c r="D11" s="152">
        <f t="shared" si="0"/>
        <v>83.636363636363626</v>
      </c>
      <c r="E11" s="220">
        <v>36</v>
      </c>
      <c r="F11" s="22">
        <f t="shared" si="1"/>
        <v>16.363636363636363</v>
      </c>
      <c r="G11" s="55"/>
    </row>
    <row r="12" spans="1:7" s="2" customFormat="1" ht="45.75" customHeight="1">
      <c r="A12" s="12" t="s">
        <v>7</v>
      </c>
      <c r="B12" s="19">
        <v>1161</v>
      </c>
      <c r="C12" s="19">
        <v>908</v>
      </c>
      <c r="D12" s="152">
        <f t="shared" si="0"/>
        <v>78.208440999138674</v>
      </c>
      <c r="E12" s="220">
        <v>253</v>
      </c>
      <c r="F12" s="22">
        <f t="shared" si="1"/>
        <v>21.791559000861326</v>
      </c>
      <c r="G12" s="55"/>
    </row>
    <row r="13" spans="1:7" s="2" customFormat="1" ht="55.5" customHeight="1">
      <c r="A13" s="12" t="s">
        <v>8</v>
      </c>
      <c r="B13" s="19">
        <v>8802</v>
      </c>
      <c r="C13" s="19">
        <v>6844</v>
      </c>
      <c r="D13" s="152">
        <f t="shared" si="0"/>
        <v>77.755055669166097</v>
      </c>
      <c r="E13" s="220">
        <v>1958</v>
      </c>
      <c r="F13" s="22">
        <f t="shared" si="1"/>
        <v>22.244944330833903</v>
      </c>
      <c r="G13" s="55"/>
    </row>
    <row r="14" spans="1:7" s="2" customFormat="1" ht="12.75" customHeight="1">
      <c r="A14" s="352" t="s">
        <v>80</v>
      </c>
      <c r="B14" s="353"/>
      <c r="C14" s="353"/>
      <c r="D14" s="353"/>
      <c r="E14" s="353"/>
      <c r="F14" s="402"/>
      <c r="G14" s="55"/>
    </row>
    <row r="15" spans="1:7" s="2" customFormat="1" ht="19.95" customHeight="1">
      <c r="A15" s="354"/>
      <c r="B15" s="355"/>
      <c r="C15" s="355"/>
      <c r="D15" s="355"/>
      <c r="E15" s="355"/>
      <c r="F15" s="403"/>
      <c r="G15" s="55"/>
    </row>
    <row r="16" spans="1:7" s="2" customFormat="1" ht="18.600000000000001" customHeight="1">
      <c r="A16" s="324" t="s">
        <v>0</v>
      </c>
      <c r="B16" s="326" t="s">
        <v>34</v>
      </c>
      <c r="C16" s="326" t="s">
        <v>35</v>
      </c>
      <c r="D16" s="326"/>
      <c r="E16" s="396"/>
      <c r="F16" s="223"/>
      <c r="G16" s="55"/>
    </row>
    <row r="17" spans="1:7" ht="30.6" customHeight="1">
      <c r="A17" s="325"/>
      <c r="B17" s="326"/>
      <c r="C17" s="113" t="s">
        <v>36</v>
      </c>
      <c r="D17" s="226" t="s">
        <v>72</v>
      </c>
      <c r="E17" s="221" t="s">
        <v>37</v>
      </c>
      <c r="F17" s="227" t="s">
        <v>72</v>
      </c>
      <c r="G17" s="56"/>
    </row>
    <row r="18" spans="1:7" ht="30.6" customHeight="1">
      <c r="A18" s="158" t="s">
        <v>55</v>
      </c>
      <c r="B18" s="144">
        <v>3919</v>
      </c>
      <c r="C18" s="143">
        <v>3033</v>
      </c>
      <c r="D18" s="229">
        <f>C18/B18*100</f>
        <v>77.392191885685122</v>
      </c>
      <c r="E18" s="221">
        <v>886</v>
      </c>
      <c r="F18" s="230">
        <f>E18/B18*100</f>
        <v>22.607808114314874</v>
      </c>
      <c r="G18" s="56"/>
    </row>
    <row r="19" spans="1:7" ht="25.5" customHeight="1">
      <c r="A19" s="13" t="s">
        <v>4</v>
      </c>
      <c r="B19" s="51">
        <v>3229</v>
      </c>
      <c r="C19" s="51">
        <v>2594</v>
      </c>
      <c r="D19" s="229">
        <f t="shared" ref="D19:D20" si="2">C19/B19*100</f>
        <v>80.334468875812945</v>
      </c>
      <c r="E19" s="222">
        <v>635</v>
      </c>
      <c r="F19" s="230">
        <f t="shared" ref="F19:F20" si="3">E19/B19*100</f>
        <v>19.665531124187055</v>
      </c>
      <c r="G19" s="56"/>
    </row>
    <row r="20" spans="1:7" ht="41.25" customHeight="1">
      <c r="A20" s="13" t="s">
        <v>11</v>
      </c>
      <c r="B20" s="51">
        <v>1418</v>
      </c>
      <c r="C20" s="51">
        <v>1071</v>
      </c>
      <c r="D20" s="229">
        <f t="shared" si="2"/>
        <v>75.528913963328634</v>
      </c>
      <c r="E20" s="222">
        <v>347</v>
      </c>
      <c r="F20" s="230">
        <f t="shared" si="3"/>
        <v>24.47108603667137</v>
      </c>
      <c r="G20" s="56"/>
    </row>
    <row r="21" spans="1:7" ht="21">
      <c r="C21" s="15"/>
      <c r="D21" s="15"/>
      <c r="F21" s="56"/>
      <c r="G21" s="56"/>
    </row>
  </sheetData>
  <mergeCells count="10">
    <mergeCell ref="A16:A17"/>
    <mergeCell ref="B16:B17"/>
    <mergeCell ref="C16:E16"/>
    <mergeCell ref="A1:E1"/>
    <mergeCell ref="A2:E2"/>
    <mergeCell ref="A3:E3"/>
    <mergeCell ref="A4:A5"/>
    <mergeCell ref="B4:B5"/>
    <mergeCell ref="C4:F4"/>
    <mergeCell ref="A14:F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2"/>
  <sheetViews>
    <sheetView zoomScale="85" zoomScaleNormal="85" zoomScaleSheetLayoutView="80" workbookViewId="0">
      <selection activeCell="G7" sqref="G7:G11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7" width="11" style="40" customWidth="1"/>
    <col min="8" max="8" width="15.33203125" style="40" customWidth="1"/>
    <col min="9" max="10" width="12.109375" style="40" customWidth="1"/>
    <col min="11" max="12" width="12" style="40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8.441406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8.441406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8.441406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8.441406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8.441406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8.441406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8.441406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8.441406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8.441406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8.441406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8.441406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8.441406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8.441406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8.441406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8.441406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8.441406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8.441406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8.441406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8.441406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8.441406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8.441406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8.441406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8.441406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8.441406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8.441406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8.441406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8.441406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8.441406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8.441406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8.441406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8.441406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8.441406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8.441406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8.441406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8.441406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8.441406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8.441406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8.441406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8.441406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8.441406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8.441406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8.441406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8.441406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8.441406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8.441406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8.441406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8.441406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8.441406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8.441406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8.441406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8.441406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8.441406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8.441406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8.441406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8.441406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8.441406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8.441406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8.441406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8.441406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8.441406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8.441406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8.441406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8.441406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6" customHeight="1"/>
    <row r="2" spans="1:12" s="29" customFormat="1" ht="23.4" customHeight="1">
      <c r="A2" s="129"/>
      <c r="B2" s="404" t="s">
        <v>81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2" s="29" customFormat="1" ht="10.8" customHeight="1">
      <c r="A3" s="57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</row>
    <row r="4" spans="1:12" s="29" customFormat="1" ht="11.4" customHeight="1">
      <c r="C4" s="58"/>
      <c r="D4" s="58"/>
      <c r="E4" s="115"/>
      <c r="I4" s="58"/>
      <c r="J4" s="58"/>
      <c r="K4" s="59"/>
      <c r="L4" s="116" t="s">
        <v>38</v>
      </c>
    </row>
    <row r="5" spans="1:12" s="60" customFormat="1" ht="100.95" customHeight="1">
      <c r="A5" s="117"/>
      <c r="B5" s="125" t="s">
        <v>57</v>
      </c>
      <c r="C5" s="118" t="s">
        <v>45</v>
      </c>
      <c r="D5" s="119" t="s">
        <v>39</v>
      </c>
      <c r="E5" s="119" t="s">
        <v>40</v>
      </c>
      <c r="F5" s="119" t="s">
        <v>19</v>
      </c>
      <c r="G5" s="119" t="s">
        <v>69</v>
      </c>
      <c r="H5" s="119" t="s">
        <v>24</v>
      </c>
      <c r="I5" s="118" t="s">
        <v>14</v>
      </c>
      <c r="J5" s="118" t="s">
        <v>56</v>
      </c>
      <c r="K5" s="120" t="s">
        <v>21</v>
      </c>
      <c r="L5" s="118" t="s">
        <v>15</v>
      </c>
    </row>
    <row r="6" spans="1:12" s="36" customFormat="1" ht="12" customHeight="1">
      <c r="A6" s="35" t="s">
        <v>3</v>
      </c>
      <c r="B6" s="35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  <c r="H6" s="121">
        <v>7</v>
      </c>
      <c r="I6" s="121">
        <v>8</v>
      </c>
      <c r="J6" s="121">
        <v>9</v>
      </c>
      <c r="K6" s="121">
        <v>10</v>
      </c>
      <c r="L6" s="121">
        <v>11</v>
      </c>
    </row>
    <row r="7" spans="1:12" s="37" customFormat="1" ht="24.6" customHeight="1">
      <c r="A7" s="62" t="s">
        <v>16</v>
      </c>
      <c r="B7" s="180">
        <f t="shared" ref="B7:L7" si="0">SUM(B8:B11)</f>
        <v>10703</v>
      </c>
      <c r="C7" s="182">
        <f t="shared" si="0"/>
        <v>9372</v>
      </c>
      <c r="D7" s="182">
        <f t="shared" si="0"/>
        <v>2671</v>
      </c>
      <c r="E7" s="182">
        <f t="shared" si="0"/>
        <v>2243</v>
      </c>
      <c r="F7" s="182">
        <f t="shared" si="0"/>
        <v>605</v>
      </c>
      <c r="G7" s="182">
        <f t="shared" si="0"/>
        <v>184</v>
      </c>
      <c r="H7" s="182">
        <f t="shared" si="0"/>
        <v>908</v>
      </c>
      <c r="I7" s="181">
        <f t="shared" si="0"/>
        <v>6844</v>
      </c>
      <c r="J7" s="181">
        <f t="shared" si="0"/>
        <v>3033</v>
      </c>
      <c r="K7" s="182">
        <f t="shared" si="0"/>
        <v>2594</v>
      </c>
      <c r="L7" s="182">
        <f t="shared" si="0"/>
        <v>1071</v>
      </c>
    </row>
    <row r="8" spans="1:12" s="206" customFormat="1" ht="36" customHeight="1">
      <c r="A8" s="46" t="s">
        <v>61</v>
      </c>
      <c r="B8" s="183">
        <v>4492</v>
      </c>
      <c r="C8" s="186">
        <v>3599</v>
      </c>
      <c r="D8" s="187">
        <v>1142</v>
      </c>
      <c r="E8" s="187">
        <v>879</v>
      </c>
      <c r="F8" s="186">
        <v>219</v>
      </c>
      <c r="G8" s="186">
        <v>112</v>
      </c>
      <c r="H8" s="187">
        <v>237</v>
      </c>
      <c r="I8" s="187">
        <v>2642</v>
      </c>
      <c r="J8" s="187">
        <v>1262</v>
      </c>
      <c r="K8" s="186">
        <v>962</v>
      </c>
      <c r="L8" s="186">
        <v>442</v>
      </c>
    </row>
    <row r="9" spans="1:12" s="206" customFormat="1" ht="36" customHeight="1">
      <c r="A9" s="46" t="s">
        <v>62</v>
      </c>
      <c r="B9" s="183">
        <v>2852</v>
      </c>
      <c r="C9" s="186">
        <v>2707</v>
      </c>
      <c r="D9" s="187">
        <v>711</v>
      </c>
      <c r="E9" s="187">
        <v>678</v>
      </c>
      <c r="F9" s="186">
        <v>201</v>
      </c>
      <c r="G9" s="186">
        <v>18</v>
      </c>
      <c r="H9" s="187">
        <v>351</v>
      </c>
      <c r="I9" s="187">
        <v>1863</v>
      </c>
      <c r="J9" s="187">
        <v>747</v>
      </c>
      <c r="K9" s="186">
        <v>696</v>
      </c>
      <c r="L9" s="186">
        <v>287</v>
      </c>
    </row>
    <row r="10" spans="1:12" s="206" customFormat="1" ht="36" customHeight="1">
      <c r="A10" s="46" t="s">
        <v>63</v>
      </c>
      <c r="B10" s="183">
        <v>1370</v>
      </c>
      <c r="C10" s="186">
        <v>1243</v>
      </c>
      <c r="D10" s="187">
        <v>327</v>
      </c>
      <c r="E10" s="187">
        <v>258</v>
      </c>
      <c r="F10" s="186">
        <v>79</v>
      </c>
      <c r="G10" s="186">
        <v>18</v>
      </c>
      <c r="H10" s="187">
        <v>122</v>
      </c>
      <c r="I10" s="187">
        <v>947</v>
      </c>
      <c r="J10" s="187">
        <v>399</v>
      </c>
      <c r="K10" s="186">
        <v>367</v>
      </c>
      <c r="L10" s="186">
        <v>149</v>
      </c>
    </row>
    <row r="11" spans="1:12" s="206" customFormat="1" ht="36" customHeight="1">
      <c r="A11" s="46" t="s">
        <v>64</v>
      </c>
      <c r="B11" s="183">
        <v>1989</v>
      </c>
      <c r="C11" s="186">
        <v>1823</v>
      </c>
      <c r="D11" s="187">
        <v>491</v>
      </c>
      <c r="E11" s="187">
        <v>428</v>
      </c>
      <c r="F11" s="186">
        <v>106</v>
      </c>
      <c r="G11" s="186">
        <v>36</v>
      </c>
      <c r="H11" s="187">
        <v>198</v>
      </c>
      <c r="I11" s="187">
        <v>1392</v>
      </c>
      <c r="J11" s="187">
        <v>625</v>
      </c>
      <c r="K11" s="186">
        <v>569</v>
      </c>
      <c r="L11" s="186">
        <v>193</v>
      </c>
    </row>
    <row r="12" spans="1:12">
      <c r="I12" s="61"/>
      <c r="J12" s="61"/>
    </row>
  </sheetData>
  <mergeCells count="1">
    <mergeCell ref="B2:L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11"/>
  <sheetViews>
    <sheetView tabSelected="1" view="pageBreakPreview" zoomScale="81" zoomScaleNormal="85" zoomScaleSheetLayoutView="81" workbookViewId="0">
      <selection activeCell="I7" sqref="I7:I10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4.109375" style="39" customWidth="1"/>
    <col min="8" max="8" width="15.88671875" style="39" customWidth="1"/>
    <col min="9" max="10" width="14.88671875" style="39" customWidth="1"/>
    <col min="11" max="11" width="13.33203125" style="39" customWidth="1"/>
    <col min="12" max="12" width="17.33203125" style="39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9.332031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9.332031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9.332031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9.332031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9.332031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9.332031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9.332031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9.332031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9.332031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9.332031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9.332031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9.332031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9.332031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9.332031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9.332031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9.332031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9.332031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9.332031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9.332031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9.332031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9.332031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9.332031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9.332031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9.332031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9.332031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9.332031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9.332031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9.332031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9.332031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9.332031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9.332031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9.332031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9.332031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9.332031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9.332031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9.332031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9.332031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9.332031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9.332031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9.332031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9.332031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9.332031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9.332031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9.332031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9.332031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9.332031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9.332031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9.332031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9.332031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9.332031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9.332031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9.332031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9.332031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9.332031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9.332031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9.332031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9.332031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9.332031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9.332031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9.332031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9.332031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9.332031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9.332031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7.2" customHeight="1"/>
    <row r="2" spans="1:12" s="29" customFormat="1" ht="31.2" customHeight="1">
      <c r="A2" s="128"/>
      <c r="B2" s="378" t="s">
        <v>82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s="29" customFormat="1" ht="15" customHeight="1">
      <c r="C3" s="122"/>
      <c r="D3" s="122"/>
      <c r="E3" s="122"/>
      <c r="H3" s="122"/>
      <c r="I3" s="122"/>
      <c r="J3" s="122"/>
      <c r="K3" s="123"/>
      <c r="L3" s="124" t="s">
        <v>41</v>
      </c>
    </row>
    <row r="4" spans="1:12" s="60" customFormat="1" ht="86.4" customHeight="1">
      <c r="A4" s="117"/>
      <c r="B4" s="125" t="s">
        <v>57</v>
      </c>
      <c r="C4" s="119" t="s">
        <v>45</v>
      </c>
      <c r="D4" s="119" t="s">
        <v>42</v>
      </c>
      <c r="E4" s="119" t="s">
        <v>40</v>
      </c>
      <c r="F4" s="119" t="s">
        <v>19</v>
      </c>
      <c r="G4" s="119" t="s">
        <v>70</v>
      </c>
      <c r="H4" s="119" t="s">
        <v>24</v>
      </c>
      <c r="I4" s="119" t="s">
        <v>14</v>
      </c>
      <c r="J4" s="119" t="s">
        <v>56</v>
      </c>
      <c r="K4" s="125" t="s">
        <v>21</v>
      </c>
      <c r="L4" s="119" t="s">
        <v>15</v>
      </c>
    </row>
    <row r="5" spans="1:12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</row>
    <row r="6" spans="1:12" s="37" customFormat="1" ht="24" customHeight="1">
      <c r="A6" s="126" t="s">
        <v>16</v>
      </c>
      <c r="B6" s="180">
        <f t="shared" ref="B6:L6" si="0">SUM(B7:B10)</f>
        <v>3921</v>
      </c>
      <c r="C6" s="181">
        <f t="shared" si="0"/>
        <v>3027</v>
      </c>
      <c r="D6" s="182">
        <f t="shared" si="0"/>
        <v>1081</v>
      </c>
      <c r="E6" s="182">
        <f t="shared" si="0"/>
        <v>718</v>
      </c>
      <c r="F6" s="181">
        <f t="shared" si="0"/>
        <v>126</v>
      </c>
      <c r="G6" s="181">
        <f t="shared" si="0"/>
        <v>36</v>
      </c>
      <c r="H6" s="182">
        <f t="shared" si="0"/>
        <v>253</v>
      </c>
      <c r="I6" s="181">
        <f t="shared" si="0"/>
        <v>1958</v>
      </c>
      <c r="J6" s="181">
        <f t="shared" si="0"/>
        <v>886</v>
      </c>
      <c r="K6" s="181">
        <f t="shared" si="0"/>
        <v>635</v>
      </c>
      <c r="L6" s="181">
        <f t="shared" si="0"/>
        <v>347</v>
      </c>
    </row>
    <row r="7" spans="1:12" s="172" customFormat="1" ht="36" customHeight="1">
      <c r="A7" s="46" t="s">
        <v>61</v>
      </c>
      <c r="B7" s="183">
        <v>1747</v>
      </c>
      <c r="C7" s="184">
        <v>1177</v>
      </c>
      <c r="D7" s="185">
        <v>486</v>
      </c>
      <c r="E7" s="185">
        <v>294</v>
      </c>
      <c r="F7" s="184">
        <v>55</v>
      </c>
      <c r="G7" s="184">
        <v>26</v>
      </c>
      <c r="H7" s="185">
        <v>62</v>
      </c>
      <c r="I7" s="185">
        <v>751</v>
      </c>
      <c r="J7" s="185">
        <v>405</v>
      </c>
      <c r="K7" s="184">
        <v>236</v>
      </c>
      <c r="L7" s="184">
        <v>126</v>
      </c>
    </row>
    <row r="8" spans="1:12" s="172" customFormat="1" ht="36" customHeight="1">
      <c r="A8" s="46" t="s">
        <v>62</v>
      </c>
      <c r="B8" s="183">
        <v>903</v>
      </c>
      <c r="C8" s="184">
        <v>832</v>
      </c>
      <c r="D8" s="185">
        <v>225</v>
      </c>
      <c r="E8" s="185">
        <v>201</v>
      </c>
      <c r="F8" s="184">
        <v>22</v>
      </c>
      <c r="G8" s="184">
        <v>6</v>
      </c>
      <c r="H8" s="185">
        <v>76</v>
      </c>
      <c r="I8" s="185">
        <v>494</v>
      </c>
      <c r="J8" s="185">
        <v>171</v>
      </c>
      <c r="K8" s="184">
        <v>152</v>
      </c>
      <c r="L8" s="184">
        <v>71</v>
      </c>
    </row>
    <row r="9" spans="1:12" s="172" customFormat="1" ht="36" customHeight="1">
      <c r="A9" s="46" t="s">
        <v>63</v>
      </c>
      <c r="B9" s="183">
        <v>560</v>
      </c>
      <c r="C9" s="184">
        <v>461</v>
      </c>
      <c r="D9" s="185">
        <v>158</v>
      </c>
      <c r="E9" s="185">
        <v>96</v>
      </c>
      <c r="F9" s="184">
        <v>27</v>
      </c>
      <c r="G9" s="184">
        <v>3</v>
      </c>
      <c r="H9" s="185">
        <v>47</v>
      </c>
      <c r="I9" s="185">
        <v>344</v>
      </c>
      <c r="J9" s="185">
        <v>154</v>
      </c>
      <c r="K9" s="184">
        <v>128</v>
      </c>
      <c r="L9" s="184">
        <v>80</v>
      </c>
    </row>
    <row r="10" spans="1:12" s="172" customFormat="1" ht="36" customHeight="1">
      <c r="A10" s="46" t="s">
        <v>64</v>
      </c>
      <c r="B10" s="183">
        <v>711</v>
      </c>
      <c r="C10" s="184">
        <v>557</v>
      </c>
      <c r="D10" s="185">
        <v>212</v>
      </c>
      <c r="E10" s="185">
        <v>127</v>
      </c>
      <c r="F10" s="184">
        <v>22</v>
      </c>
      <c r="G10" s="184">
        <v>1</v>
      </c>
      <c r="H10" s="185">
        <v>68</v>
      </c>
      <c r="I10" s="185">
        <v>369</v>
      </c>
      <c r="J10" s="185">
        <v>156</v>
      </c>
      <c r="K10" s="184">
        <v>119</v>
      </c>
      <c r="L10" s="184">
        <v>70</v>
      </c>
    </row>
    <row r="11" spans="1:12">
      <c r="I11" s="127"/>
      <c r="J11" s="127"/>
    </row>
  </sheetData>
  <mergeCells count="1">
    <mergeCell ref="B2:L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topLeftCell="A10" zoomScale="80" zoomScaleNormal="70" zoomScaleSheetLayoutView="80" workbookViewId="0">
      <selection activeCell="D32" sqref="D32"/>
    </sheetView>
  </sheetViews>
  <sheetFormatPr defaultColWidth="8" defaultRowHeight="13.2"/>
  <cols>
    <col min="1" max="1" width="57.44140625" style="64" customWidth="1"/>
    <col min="2" max="2" width="15.109375" style="14" customWidth="1"/>
    <col min="3" max="3" width="15.6640625" style="14" customWidth="1"/>
    <col min="4" max="4" width="10.33203125" style="64" customWidth="1"/>
    <col min="5" max="5" width="10.88671875" style="64" customWidth="1"/>
    <col min="6" max="6" width="15.33203125" style="64" customWidth="1"/>
    <col min="7" max="7" width="14.109375" style="64" customWidth="1"/>
    <col min="8" max="8" width="10.44140625" style="64" customWidth="1"/>
    <col min="9" max="9" width="10.88671875" style="64" customWidth="1"/>
    <col min="10" max="10" width="12" style="64" customWidth="1"/>
    <col min="11" max="11" width="14.33203125" style="64" customWidth="1"/>
    <col min="12" max="16384" width="8" style="64"/>
  </cols>
  <sheetData>
    <row r="1" spans="1:16" ht="27" customHeight="1">
      <c r="A1" s="414" t="s">
        <v>25</v>
      </c>
      <c r="B1" s="414"/>
      <c r="C1" s="414"/>
      <c r="D1" s="414"/>
      <c r="E1" s="414"/>
      <c r="F1" s="414"/>
      <c r="G1" s="414"/>
      <c r="H1" s="414"/>
      <c r="I1" s="414"/>
      <c r="J1" s="63"/>
    </row>
    <row r="2" spans="1:16" ht="23.25" customHeight="1">
      <c r="A2" s="415" t="s">
        <v>26</v>
      </c>
      <c r="B2" s="414"/>
      <c r="C2" s="414"/>
      <c r="D2" s="414"/>
      <c r="E2" s="414"/>
      <c r="F2" s="414"/>
      <c r="G2" s="414"/>
      <c r="H2" s="414"/>
      <c r="I2" s="414"/>
      <c r="J2" s="63"/>
    </row>
    <row r="3" spans="1:16" ht="13.5" customHeight="1">
      <c r="A3" s="416"/>
      <c r="B3" s="416"/>
      <c r="C3" s="416"/>
      <c r="D3" s="416"/>
      <c r="E3" s="416"/>
    </row>
    <row r="4" spans="1:16" s="66" customFormat="1" ht="30.75" customHeight="1">
      <c r="A4" s="410" t="s">
        <v>0</v>
      </c>
      <c r="B4" s="418" t="s">
        <v>27</v>
      </c>
      <c r="C4" s="419"/>
      <c r="D4" s="419"/>
      <c r="E4" s="420"/>
      <c r="F4" s="418" t="s">
        <v>28</v>
      </c>
      <c r="G4" s="419"/>
      <c r="H4" s="419"/>
      <c r="I4" s="420"/>
      <c r="J4" s="65"/>
    </row>
    <row r="5" spans="1:16" s="66" customFormat="1" ht="23.25" customHeight="1">
      <c r="A5" s="417"/>
      <c r="B5" s="332" t="s">
        <v>73</v>
      </c>
      <c r="C5" s="332" t="s">
        <v>74</v>
      </c>
      <c r="D5" s="412" t="s">
        <v>1</v>
      </c>
      <c r="E5" s="413"/>
      <c r="F5" s="332" t="s">
        <v>73</v>
      </c>
      <c r="G5" s="332" t="s">
        <v>74</v>
      </c>
      <c r="H5" s="412" t="s">
        <v>1</v>
      </c>
      <c r="I5" s="413"/>
      <c r="J5" s="67"/>
    </row>
    <row r="6" spans="1:16" s="66" customFormat="1" ht="36.75" customHeight="1">
      <c r="A6" s="411"/>
      <c r="B6" s="333"/>
      <c r="C6" s="333"/>
      <c r="D6" s="68" t="s">
        <v>2</v>
      </c>
      <c r="E6" s="69" t="s">
        <v>18</v>
      </c>
      <c r="F6" s="333"/>
      <c r="G6" s="333"/>
      <c r="H6" s="68" t="s">
        <v>2</v>
      </c>
      <c r="I6" s="69" t="s">
        <v>18</v>
      </c>
      <c r="J6" s="70"/>
    </row>
    <row r="7" spans="1:16" s="72" customFormat="1" ht="13.8" customHeight="1">
      <c r="A7" s="6" t="s">
        <v>3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71"/>
    </row>
    <row r="8" spans="1:16" s="72" customFormat="1" ht="25.2" customHeight="1">
      <c r="A8" s="147" t="s">
        <v>55</v>
      </c>
      <c r="B8" s="146">
        <v>16465</v>
      </c>
      <c r="C8" s="146">
        <v>8663</v>
      </c>
      <c r="D8" s="152">
        <f>C8/B8*100</f>
        <v>52.614637109019135</v>
      </c>
      <c r="E8" s="160">
        <f>C8-B8</f>
        <v>-7802</v>
      </c>
      <c r="F8" s="146">
        <v>13626</v>
      </c>
      <c r="G8" s="146">
        <v>5961</v>
      </c>
      <c r="H8" s="152">
        <f>G8/F8*100</f>
        <v>43.747247908410394</v>
      </c>
      <c r="I8" s="148">
        <f>G8-F8</f>
        <v>-7665</v>
      </c>
      <c r="J8" s="71"/>
    </row>
    <row r="9" spans="1:16" s="66" customFormat="1" ht="37.950000000000003" customHeight="1">
      <c r="A9" s="73" t="s">
        <v>4</v>
      </c>
      <c r="B9" s="19">
        <v>14248</v>
      </c>
      <c r="C9" s="19">
        <v>7323</v>
      </c>
      <c r="D9" s="210">
        <f t="shared" ref="D9:D13" si="0">C9/B9*100</f>
        <v>51.396687254351491</v>
      </c>
      <c r="E9" s="20">
        <f t="shared" ref="E9:E13" si="1">C9-B9</f>
        <v>-6925</v>
      </c>
      <c r="F9" s="19">
        <v>12631</v>
      </c>
      <c r="G9" s="19">
        <v>5076</v>
      </c>
      <c r="H9" s="210">
        <f t="shared" ref="H9:H13" si="2">G9/F9*100</f>
        <v>40.186841896920278</v>
      </c>
      <c r="I9" s="20">
        <f t="shared" ref="I9:I13" si="3">G9-F9</f>
        <v>-7555</v>
      </c>
      <c r="J9" s="71"/>
      <c r="K9" s="54"/>
      <c r="O9" s="74"/>
      <c r="P9" s="74"/>
    </row>
    <row r="10" spans="1:16" s="66" customFormat="1" ht="45" customHeight="1">
      <c r="A10" s="75" t="s">
        <v>5</v>
      </c>
      <c r="B10" s="19">
        <v>2922</v>
      </c>
      <c r="C10" s="19">
        <v>2080</v>
      </c>
      <c r="D10" s="210">
        <f t="shared" si="0"/>
        <v>71.184120465434631</v>
      </c>
      <c r="E10" s="20">
        <f t="shared" si="1"/>
        <v>-842</v>
      </c>
      <c r="F10" s="19">
        <v>4385</v>
      </c>
      <c r="G10" s="19">
        <v>1672</v>
      </c>
      <c r="H10" s="210">
        <f t="shared" si="2"/>
        <v>38.129988597491447</v>
      </c>
      <c r="I10" s="20">
        <f t="shared" si="3"/>
        <v>-2713</v>
      </c>
      <c r="J10" s="71"/>
      <c r="K10" s="54"/>
      <c r="O10" s="74"/>
      <c r="P10" s="74"/>
    </row>
    <row r="11" spans="1:16" s="66" customFormat="1" ht="37.950000000000003" customHeight="1">
      <c r="A11" s="73" t="s">
        <v>6</v>
      </c>
      <c r="B11" s="19">
        <v>486</v>
      </c>
      <c r="C11" s="19">
        <v>350</v>
      </c>
      <c r="D11" s="210">
        <f t="shared" si="0"/>
        <v>72.016460905349803</v>
      </c>
      <c r="E11" s="20">
        <f t="shared" si="1"/>
        <v>-136</v>
      </c>
      <c r="F11" s="19">
        <v>728</v>
      </c>
      <c r="G11" s="19">
        <v>381</v>
      </c>
      <c r="H11" s="210">
        <f t="shared" si="2"/>
        <v>52.335164835164839</v>
      </c>
      <c r="I11" s="20">
        <f t="shared" si="3"/>
        <v>-347</v>
      </c>
      <c r="J11" s="71"/>
      <c r="K11" s="54"/>
      <c r="O11" s="74"/>
      <c r="P11" s="74"/>
    </row>
    <row r="12" spans="1:16" s="66" customFormat="1" ht="45.75" customHeight="1">
      <c r="A12" s="73" t="s">
        <v>29</v>
      </c>
      <c r="B12" s="19">
        <v>596</v>
      </c>
      <c r="C12" s="50">
        <v>594</v>
      </c>
      <c r="D12" s="210">
        <f t="shared" si="0"/>
        <v>99.664429530201332</v>
      </c>
      <c r="E12" s="20">
        <f t="shared" si="1"/>
        <v>-2</v>
      </c>
      <c r="F12" s="19">
        <v>773</v>
      </c>
      <c r="G12" s="50">
        <v>567</v>
      </c>
      <c r="H12" s="210">
        <f t="shared" si="2"/>
        <v>73.350582147477354</v>
      </c>
      <c r="I12" s="20">
        <f t="shared" si="3"/>
        <v>-206</v>
      </c>
      <c r="J12" s="163"/>
      <c r="K12" s="54"/>
      <c r="O12" s="74"/>
      <c r="P12" s="74"/>
    </row>
    <row r="13" spans="1:16" s="66" customFormat="1" ht="49.5" customHeight="1">
      <c r="A13" s="73" t="s">
        <v>8</v>
      </c>
      <c r="B13" s="19">
        <v>11785</v>
      </c>
      <c r="C13" s="19">
        <v>5078</v>
      </c>
      <c r="D13" s="210">
        <f t="shared" si="0"/>
        <v>43.08867204072974</v>
      </c>
      <c r="E13" s="20">
        <f t="shared" si="1"/>
        <v>-6707</v>
      </c>
      <c r="F13" s="19">
        <v>10015</v>
      </c>
      <c r="G13" s="19">
        <v>3724</v>
      </c>
      <c r="H13" s="210">
        <f t="shared" si="2"/>
        <v>37.18422366450325</v>
      </c>
      <c r="I13" s="20">
        <f t="shared" si="3"/>
        <v>-6291</v>
      </c>
      <c r="J13" s="71"/>
      <c r="K13" s="54"/>
      <c r="O13" s="74"/>
      <c r="P13" s="74"/>
    </row>
    <row r="14" spans="1:16" s="66" customFormat="1" ht="12.75" customHeight="1">
      <c r="A14" s="406" t="s">
        <v>83</v>
      </c>
      <c r="B14" s="407"/>
      <c r="C14" s="407"/>
      <c r="D14" s="407"/>
      <c r="E14" s="407"/>
      <c r="F14" s="407"/>
      <c r="G14" s="407"/>
      <c r="H14" s="407"/>
      <c r="I14" s="407"/>
      <c r="J14" s="71"/>
      <c r="K14" s="54"/>
    </row>
    <row r="15" spans="1:16" s="66" customFormat="1" ht="18" customHeight="1">
      <c r="A15" s="408"/>
      <c r="B15" s="409"/>
      <c r="C15" s="409"/>
      <c r="D15" s="409"/>
      <c r="E15" s="409"/>
      <c r="F15" s="409"/>
      <c r="G15" s="409"/>
      <c r="H15" s="409"/>
      <c r="I15" s="409"/>
      <c r="J15" s="71"/>
      <c r="K15" s="54"/>
    </row>
    <row r="16" spans="1:16" s="66" customFormat="1" ht="20.25" customHeight="1">
      <c r="A16" s="410" t="s">
        <v>0</v>
      </c>
      <c r="B16" s="410" t="s">
        <v>54</v>
      </c>
      <c r="C16" s="410" t="s">
        <v>60</v>
      </c>
      <c r="D16" s="412" t="s">
        <v>1</v>
      </c>
      <c r="E16" s="413"/>
      <c r="F16" s="410" t="s">
        <v>54</v>
      </c>
      <c r="G16" s="410" t="s">
        <v>60</v>
      </c>
      <c r="H16" s="412" t="s">
        <v>1</v>
      </c>
      <c r="I16" s="413"/>
      <c r="J16" s="71"/>
      <c r="K16" s="54"/>
    </row>
    <row r="17" spans="1:11" ht="27" customHeight="1">
      <c r="A17" s="411"/>
      <c r="B17" s="411"/>
      <c r="C17" s="411"/>
      <c r="D17" s="76" t="s">
        <v>2</v>
      </c>
      <c r="E17" s="69" t="s">
        <v>10</v>
      </c>
      <c r="F17" s="411"/>
      <c r="G17" s="411"/>
      <c r="H17" s="76" t="s">
        <v>2</v>
      </c>
      <c r="I17" s="69" t="s">
        <v>10</v>
      </c>
      <c r="J17" s="71"/>
      <c r="K17" s="77"/>
    </row>
    <row r="18" spans="1:11" ht="27" customHeight="1">
      <c r="A18" s="161" t="s">
        <v>55</v>
      </c>
      <c r="B18" s="170">
        <v>7371</v>
      </c>
      <c r="C18" s="170">
        <v>2281</v>
      </c>
      <c r="D18" s="48">
        <f>C18/B18*100</f>
        <v>30.94559761226428</v>
      </c>
      <c r="E18" s="211">
        <f>C18-B18</f>
        <v>-5090</v>
      </c>
      <c r="F18" s="170">
        <v>4573</v>
      </c>
      <c r="G18" s="170">
        <v>1638</v>
      </c>
      <c r="H18" s="48">
        <f>G18/F18*100</f>
        <v>35.818937240323642</v>
      </c>
      <c r="I18" s="211">
        <f>G18-F18</f>
        <v>-2935</v>
      </c>
      <c r="J18" s="71"/>
      <c r="K18" s="77"/>
    </row>
    <row r="19" spans="1:11" ht="31.5" customHeight="1">
      <c r="A19" s="78" t="s">
        <v>4</v>
      </c>
      <c r="B19" s="51">
        <v>6739</v>
      </c>
      <c r="C19" s="51">
        <v>1843</v>
      </c>
      <c r="D19" s="48">
        <f>C19/B19*100</f>
        <v>27.34827125686304</v>
      </c>
      <c r="E19" s="53">
        <f>C19-B19</f>
        <v>-4896</v>
      </c>
      <c r="F19" s="52">
        <v>4350</v>
      </c>
      <c r="G19" s="52">
        <v>1386</v>
      </c>
      <c r="H19" s="48">
        <f>G19/F19*100</f>
        <v>31.862068965517242</v>
      </c>
      <c r="I19" s="53">
        <f>G19-F19</f>
        <v>-2964</v>
      </c>
      <c r="J19" s="71"/>
      <c r="K19" s="77"/>
    </row>
    <row r="20" spans="1:11" ht="38.25" customHeight="1">
      <c r="A20" s="78" t="s">
        <v>11</v>
      </c>
      <c r="B20" s="51">
        <v>5658</v>
      </c>
      <c r="C20" s="51">
        <v>878</v>
      </c>
      <c r="D20" s="48">
        <f>C20/B20*100</f>
        <v>15.517850830682219</v>
      </c>
      <c r="E20" s="53">
        <f>C20-B20</f>
        <v>-4780</v>
      </c>
      <c r="F20" s="52">
        <v>3484</v>
      </c>
      <c r="G20" s="52">
        <v>540</v>
      </c>
      <c r="H20" s="48">
        <f>G20/F20*100</f>
        <v>15.49942594718714</v>
      </c>
      <c r="I20" s="53">
        <f>G20-F20</f>
        <v>-2944</v>
      </c>
      <c r="J20" s="71"/>
      <c r="K20" s="77"/>
    </row>
    <row r="21" spans="1:11" ht="45.6" customHeight="1">
      <c r="A21" s="405"/>
      <c r="B21" s="405"/>
      <c r="C21" s="405"/>
      <c r="D21" s="405"/>
      <c r="E21" s="405"/>
      <c r="F21" s="405"/>
      <c r="G21" s="405"/>
      <c r="H21" s="405"/>
      <c r="I21" s="405"/>
      <c r="K21" s="77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13"/>
  <sheetViews>
    <sheetView view="pageBreakPreview" zoomScale="81" zoomScaleNormal="80" zoomScaleSheetLayoutView="81" workbookViewId="0">
      <selection activeCell="AA9" sqref="AA9:AA12"/>
    </sheetView>
  </sheetViews>
  <sheetFormatPr defaultColWidth="9.109375" defaultRowHeight="15.6"/>
  <cols>
    <col min="1" max="1" width="43.21875" style="111" customWidth="1"/>
    <col min="2" max="2" width="9.6640625" style="111" customWidth="1"/>
    <col min="3" max="3" width="9.5546875" style="111" customWidth="1"/>
    <col min="4" max="4" width="8.88671875" style="111" customWidth="1"/>
    <col min="5" max="5" width="11.33203125" style="109" customWidth="1"/>
    <col min="6" max="6" width="10.44140625" style="109" customWidth="1"/>
    <col min="7" max="7" width="9.44140625" style="109" customWidth="1"/>
    <col min="8" max="8" width="9.88671875" style="109" customWidth="1"/>
    <col min="9" max="9" width="10.109375" style="109" customWidth="1"/>
    <col min="10" max="10" width="9.44140625" style="109" customWidth="1"/>
    <col min="11" max="11" width="10.33203125" style="109" customWidth="1"/>
    <col min="12" max="12" width="10.109375" style="109" customWidth="1"/>
    <col min="13" max="13" width="9.88671875" style="109" customWidth="1"/>
    <col min="14" max="15" width="9.33203125" style="109" customWidth="1"/>
    <col min="16" max="16" width="8.44140625" style="109" customWidth="1"/>
    <col min="17" max="18" width="9.33203125" style="109" customWidth="1"/>
    <col min="19" max="19" width="9" style="109" customWidth="1"/>
    <col min="20" max="20" width="10.5546875" style="109" customWidth="1"/>
    <col min="21" max="21" width="10.33203125" style="109" customWidth="1"/>
    <col min="22" max="22" width="9.77734375" style="109" customWidth="1"/>
    <col min="23" max="24" width="9.33203125" style="109" customWidth="1"/>
    <col min="25" max="25" width="9" style="109" customWidth="1"/>
    <col min="26" max="27" width="9.33203125" style="110" customWidth="1"/>
    <col min="28" max="28" width="9.109375" style="110" customWidth="1"/>
    <col min="29" max="16384" width="9.109375" style="110"/>
  </cols>
  <sheetData>
    <row r="1" spans="1:32" s="82" customFormat="1" ht="24.6" customHeight="1">
      <c r="A1" s="79"/>
      <c r="B1" s="421" t="s">
        <v>23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80"/>
      <c r="R1" s="80"/>
      <c r="S1" s="80"/>
      <c r="T1" s="80"/>
      <c r="U1" s="80"/>
      <c r="V1" s="80"/>
      <c r="W1" s="81"/>
      <c r="X1" s="81"/>
      <c r="Y1" s="80"/>
      <c r="AB1" s="83" t="s">
        <v>12</v>
      </c>
    </row>
    <row r="2" spans="1:32" s="82" customFormat="1" ht="31.8" customHeight="1">
      <c r="B2" s="421" t="s">
        <v>84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84"/>
      <c r="R2" s="84"/>
      <c r="S2" s="84"/>
      <c r="T2" s="84"/>
      <c r="U2" s="84"/>
      <c r="V2" s="84"/>
      <c r="W2" s="85"/>
      <c r="X2" s="85"/>
      <c r="Y2" s="84"/>
    </row>
    <row r="3" spans="1:32" s="82" customFormat="1" ht="15" customHeight="1">
      <c r="E3" s="86"/>
      <c r="F3" s="86"/>
      <c r="G3" s="86"/>
      <c r="H3" s="86"/>
      <c r="I3" s="86"/>
      <c r="J3" s="86"/>
      <c r="K3" s="86"/>
      <c r="L3" s="86"/>
      <c r="M3" s="30" t="s">
        <v>13</v>
      </c>
      <c r="N3" s="86"/>
      <c r="O3" s="86"/>
      <c r="P3" s="86"/>
      <c r="Q3" s="86"/>
      <c r="R3" s="86"/>
      <c r="S3" s="87"/>
      <c r="T3" s="87"/>
      <c r="U3" s="87"/>
      <c r="V3" s="87"/>
      <c r="W3" s="88"/>
      <c r="X3" s="89"/>
      <c r="Y3" s="87"/>
      <c r="AB3" s="30" t="s">
        <v>13</v>
      </c>
    </row>
    <row r="4" spans="1:32" s="93" customFormat="1" ht="21.6" customHeight="1">
      <c r="A4" s="90"/>
      <c r="B4" s="437" t="s">
        <v>55</v>
      </c>
      <c r="C4" s="438"/>
      <c r="D4" s="439"/>
      <c r="E4" s="429" t="s">
        <v>46</v>
      </c>
      <c r="F4" s="430"/>
      <c r="G4" s="431"/>
      <c r="H4" s="435" t="s">
        <v>30</v>
      </c>
      <c r="I4" s="435"/>
      <c r="J4" s="435"/>
      <c r="K4" s="429" t="s">
        <v>19</v>
      </c>
      <c r="L4" s="430"/>
      <c r="M4" s="431"/>
      <c r="N4" s="429" t="s">
        <v>24</v>
      </c>
      <c r="O4" s="430"/>
      <c r="P4" s="430"/>
      <c r="Q4" s="429" t="s">
        <v>14</v>
      </c>
      <c r="R4" s="430"/>
      <c r="S4" s="431"/>
      <c r="T4" s="383" t="s">
        <v>59</v>
      </c>
      <c r="U4" s="384"/>
      <c r="V4" s="385"/>
      <c r="W4" s="429" t="s">
        <v>21</v>
      </c>
      <c r="X4" s="430"/>
      <c r="Y4" s="430"/>
      <c r="Z4" s="422" t="s">
        <v>15</v>
      </c>
      <c r="AA4" s="423"/>
      <c r="AB4" s="424"/>
      <c r="AC4" s="91"/>
      <c r="AD4" s="92"/>
      <c r="AE4" s="92"/>
      <c r="AF4" s="92"/>
    </row>
    <row r="5" spans="1:32" s="95" customFormat="1" ht="56.4" customHeight="1">
      <c r="A5" s="94"/>
      <c r="B5" s="440"/>
      <c r="C5" s="441"/>
      <c r="D5" s="442"/>
      <c r="E5" s="432"/>
      <c r="F5" s="433"/>
      <c r="G5" s="434"/>
      <c r="H5" s="435"/>
      <c r="I5" s="435"/>
      <c r="J5" s="435"/>
      <c r="K5" s="432"/>
      <c r="L5" s="433"/>
      <c r="M5" s="434"/>
      <c r="N5" s="432"/>
      <c r="O5" s="433"/>
      <c r="P5" s="433"/>
      <c r="Q5" s="432"/>
      <c r="R5" s="433"/>
      <c r="S5" s="434"/>
      <c r="T5" s="386"/>
      <c r="U5" s="387"/>
      <c r="V5" s="388"/>
      <c r="W5" s="432"/>
      <c r="X5" s="433"/>
      <c r="Y5" s="433"/>
      <c r="Z5" s="425"/>
      <c r="AA5" s="426"/>
      <c r="AB5" s="427"/>
      <c r="AC5" s="91"/>
      <c r="AD5" s="92"/>
      <c r="AE5" s="92"/>
      <c r="AF5" s="92"/>
    </row>
    <row r="6" spans="1:32" s="99" customFormat="1" ht="25.2" customHeight="1">
      <c r="A6" s="96"/>
      <c r="B6" s="155">
        <v>2022</v>
      </c>
      <c r="C6" s="155">
        <v>2023</v>
      </c>
      <c r="D6" s="155" t="s">
        <v>2</v>
      </c>
      <c r="E6" s="156">
        <v>2022</v>
      </c>
      <c r="F6" s="156">
        <v>2023</v>
      </c>
      <c r="G6" s="157" t="s">
        <v>2</v>
      </c>
      <c r="H6" s="156">
        <v>2022</v>
      </c>
      <c r="I6" s="156">
        <v>2023</v>
      </c>
      <c r="J6" s="157" t="s">
        <v>2</v>
      </c>
      <c r="K6" s="156">
        <v>2022</v>
      </c>
      <c r="L6" s="156">
        <v>2023</v>
      </c>
      <c r="M6" s="157" t="s">
        <v>2</v>
      </c>
      <c r="N6" s="156">
        <v>2022</v>
      </c>
      <c r="O6" s="156">
        <v>2023</v>
      </c>
      <c r="P6" s="157" t="s">
        <v>2</v>
      </c>
      <c r="Q6" s="156">
        <v>2022</v>
      </c>
      <c r="R6" s="156">
        <v>2023</v>
      </c>
      <c r="S6" s="157" t="s">
        <v>2</v>
      </c>
      <c r="T6" s="156">
        <v>2022</v>
      </c>
      <c r="U6" s="156">
        <v>2023</v>
      </c>
      <c r="V6" s="156"/>
      <c r="W6" s="156">
        <v>2022</v>
      </c>
      <c r="X6" s="156">
        <v>2023</v>
      </c>
      <c r="Y6" s="157" t="s">
        <v>2</v>
      </c>
      <c r="Z6" s="156">
        <v>2022</v>
      </c>
      <c r="AA6" s="156">
        <v>2023</v>
      </c>
      <c r="AB6" s="157" t="s">
        <v>2</v>
      </c>
      <c r="AC6" s="97"/>
      <c r="AD6" s="98"/>
      <c r="AE6" s="98"/>
      <c r="AF6" s="98"/>
    </row>
    <row r="7" spans="1:32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1">
        <v>24</v>
      </c>
      <c r="Z7" s="101">
        <v>25</v>
      </c>
      <c r="AA7" s="101">
        <v>26</v>
      </c>
      <c r="AB7" s="101">
        <v>27</v>
      </c>
      <c r="AC7" s="102"/>
      <c r="AD7" s="103"/>
      <c r="AE7" s="103"/>
      <c r="AF7" s="103"/>
    </row>
    <row r="8" spans="1:32" s="106" customFormat="1" ht="22.5" customHeight="1">
      <c r="A8" s="112" t="s">
        <v>32</v>
      </c>
      <c r="B8" s="164">
        <f>SUM(B9:B12)</f>
        <v>16465</v>
      </c>
      <c r="C8" s="164">
        <f>SUM(C9:C12)</f>
        <v>8663</v>
      </c>
      <c r="D8" s="212">
        <f>C8/B8*100</f>
        <v>52.614637109019135</v>
      </c>
      <c r="E8" s="140">
        <f>SUM(E9:E12)</f>
        <v>14248</v>
      </c>
      <c r="F8" s="140">
        <f>SUM(F9:F12)</f>
        <v>7323</v>
      </c>
      <c r="G8" s="213">
        <f>F8/E8*100</f>
        <v>51.396687254351491</v>
      </c>
      <c r="H8" s="140">
        <f>SUM(H9:H12)</f>
        <v>2922</v>
      </c>
      <c r="I8" s="140">
        <f>SUM(I9:I12)</f>
        <v>2080</v>
      </c>
      <c r="J8" s="213">
        <f>I8/H8*100</f>
        <v>71.184120465434631</v>
      </c>
      <c r="K8" s="140">
        <f>SUM(K9:K12)</f>
        <v>486</v>
      </c>
      <c r="L8" s="140">
        <f>SUM(L9:L12)</f>
        <v>350</v>
      </c>
      <c r="M8" s="213">
        <f>L8/K8*100</f>
        <v>72.016460905349803</v>
      </c>
      <c r="N8" s="140">
        <f>SUM(N9:N13)</f>
        <v>596</v>
      </c>
      <c r="O8" s="140">
        <f>SUM(O9:O12)</f>
        <v>594</v>
      </c>
      <c r="P8" s="213">
        <f>O8/N8*100</f>
        <v>99.664429530201332</v>
      </c>
      <c r="Q8" s="140">
        <f>SUM(Q9:Q12)</f>
        <v>11785</v>
      </c>
      <c r="R8" s="140">
        <f>SUM(R9:R12)</f>
        <v>5078</v>
      </c>
      <c r="S8" s="213">
        <f>R8/Q8*100</f>
        <v>43.08867204072974</v>
      </c>
      <c r="T8" s="140">
        <f>SUM(T9:T12)</f>
        <v>7371</v>
      </c>
      <c r="U8" s="140">
        <f>SUM(U9:U12)</f>
        <v>2281</v>
      </c>
      <c r="V8" s="213">
        <f>U8/T8*100</f>
        <v>30.94559761226428</v>
      </c>
      <c r="W8" s="141">
        <f>SUM(W9:W12)</f>
        <v>6739</v>
      </c>
      <c r="X8" s="141">
        <f>SUM(X9:X12)</f>
        <v>1843</v>
      </c>
      <c r="Y8" s="213">
        <f t="shared" ref="Y8:Y12" si="0">X8/W8*100</f>
        <v>27.34827125686304</v>
      </c>
      <c r="Z8" s="140">
        <f>SUM(Z9:Z12)</f>
        <v>5658</v>
      </c>
      <c r="AA8" s="140">
        <f>SUM(AA9:AA12)</f>
        <v>878</v>
      </c>
      <c r="AB8" s="213">
        <f>AA8/Z8*100</f>
        <v>15.517850830682219</v>
      </c>
      <c r="AC8" s="104"/>
      <c r="AD8" s="105"/>
      <c r="AE8" s="105"/>
      <c r="AF8" s="105"/>
    </row>
    <row r="9" spans="1:32" s="178" customFormat="1" ht="36" customHeight="1">
      <c r="A9" s="46" t="s">
        <v>61</v>
      </c>
      <c r="B9" s="149">
        <v>7595</v>
      </c>
      <c r="C9" s="149">
        <v>3902</v>
      </c>
      <c r="D9" s="212">
        <f t="shared" ref="D9:D12" si="1">C9/B9*100</f>
        <v>51.375905200789994</v>
      </c>
      <c r="E9" s="173">
        <v>6111</v>
      </c>
      <c r="F9" s="173">
        <v>2969</v>
      </c>
      <c r="G9" s="214">
        <f t="shared" ref="G9:G12" si="2">F9/E9*100</f>
        <v>48.584519718540335</v>
      </c>
      <c r="H9" s="173">
        <v>1537</v>
      </c>
      <c r="I9" s="173">
        <v>1018</v>
      </c>
      <c r="J9" s="214">
        <f t="shared" ref="J9:J12" si="3">I9/H9*100</f>
        <v>66.232921275211453</v>
      </c>
      <c r="K9" s="173">
        <v>255</v>
      </c>
      <c r="L9" s="173">
        <v>140</v>
      </c>
      <c r="M9" s="214">
        <f t="shared" ref="M9:M12" si="4">L9/K9*100</f>
        <v>54.901960784313729</v>
      </c>
      <c r="N9" s="173">
        <v>159</v>
      </c>
      <c r="O9" s="173">
        <v>86</v>
      </c>
      <c r="P9" s="214">
        <f t="shared" ref="P9:P12" si="5">O9/N9*100</f>
        <v>54.088050314465406</v>
      </c>
      <c r="Q9" s="173">
        <v>5065</v>
      </c>
      <c r="R9" s="173">
        <v>2103</v>
      </c>
      <c r="S9" s="214">
        <f t="shared" ref="S9:S12" si="6">R9/Q9*100</f>
        <v>41.520236920039487</v>
      </c>
      <c r="T9" s="207">
        <v>3075</v>
      </c>
      <c r="U9" s="207">
        <v>988</v>
      </c>
      <c r="V9" s="213">
        <f t="shared" ref="V9:V12" si="7">U9/T9*100</f>
        <v>32.130081300813004</v>
      </c>
      <c r="W9" s="173">
        <v>2631</v>
      </c>
      <c r="X9" s="173">
        <v>673</v>
      </c>
      <c r="Y9" s="214">
        <f t="shared" si="0"/>
        <v>25.579627518053972</v>
      </c>
      <c r="Z9" s="173">
        <v>2252</v>
      </c>
      <c r="AA9" s="173">
        <v>367</v>
      </c>
      <c r="AB9" s="214">
        <f t="shared" ref="AB9:AB12" si="8">AA9/Z9*100</f>
        <v>16.296625222024865</v>
      </c>
      <c r="AC9" s="174"/>
      <c r="AD9" s="175"/>
      <c r="AE9" s="175"/>
      <c r="AF9" s="175"/>
    </row>
    <row r="10" spans="1:32" s="178" customFormat="1" ht="36" customHeight="1">
      <c r="A10" s="46" t="s">
        <v>62</v>
      </c>
      <c r="B10" s="149">
        <v>5192</v>
      </c>
      <c r="C10" s="149">
        <v>2697</v>
      </c>
      <c r="D10" s="212">
        <f t="shared" si="1"/>
        <v>51.945300462249612</v>
      </c>
      <c r="E10" s="173">
        <v>4716</v>
      </c>
      <c r="F10" s="173">
        <v>2536</v>
      </c>
      <c r="G10" s="214">
        <f t="shared" si="2"/>
        <v>53.774385072095001</v>
      </c>
      <c r="H10" s="173">
        <v>807</v>
      </c>
      <c r="I10" s="173">
        <v>624</v>
      </c>
      <c r="J10" s="214">
        <f t="shared" si="3"/>
        <v>77.323420074349443</v>
      </c>
      <c r="K10" s="173">
        <v>144</v>
      </c>
      <c r="L10" s="173">
        <v>134</v>
      </c>
      <c r="M10" s="214">
        <f t="shared" si="4"/>
        <v>93.055555555555557</v>
      </c>
      <c r="N10" s="173">
        <v>288</v>
      </c>
      <c r="O10" s="173">
        <v>310</v>
      </c>
      <c r="P10" s="214">
        <f t="shared" si="5"/>
        <v>107.63888888888889</v>
      </c>
      <c r="Q10" s="173">
        <v>3947</v>
      </c>
      <c r="R10" s="173">
        <v>1638</v>
      </c>
      <c r="S10" s="214">
        <f t="shared" si="6"/>
        <v>41.499873321510009</v>
      </c>
      <c r="T10" s="207">
        <v>2633</v>
      </c>
      <c r="U10" s="207">
        <v>662</v>
      </c>
      <c r="V10" s="213">
        <f t="shared" si="7"/>
        <v>25.142423091530574</v>
      </c>
      <c r="W10" s="173">
        <v>2496</v>
      </c>
      <c r="X10" s="173">
        <v>612</v>
      </c>
      <c r="Y10" s="214">
        <f t="shared" si="0"/>
        <v>24.519230769230766</v>
      </c>
      <c r="Z10" s="173">
        <v>2072</v>
      </c>
      <c r="AA10" s="173">
        <v>257</v>
      </c>
      <c r="AB10" s="214">
        <f t="shared" si="8"/>
        <v>12.403474903474903</v>
      </c>
      <c r="AC10" s="174"/>
      <c r="AD10" s="175"/>
      <c r="AE10" s="175"/>
      <c r="AF10" s="175"/>
    </row>
    <row r="11" spans="1:32" s="178" customFormat="1" ht="36" customHeight="1">
      <c r="A11" s="46" t="s">
        <v>63</v>
      </c>
      <c r="B11" s="149">
        <v>1495</v>
      </c>
      <c r="C11" s="149">
        <v>884</v>
      </c>
      <c r="D11" s="212">
        <f t="shared" si="1"/>
        <v>59.130434782608695</v>
      </c>
      <c r="E11" s="173">
        <v>1406</v>
      </c>
      <c r="F11" s="173">
        <v>795</v>
      </c>
      <c r="G11" s="214">
        <f t="shared" si="2"/>
        <v>56.54338549075392</v>
      </c>
      <c r="H11" s="173">
        <v>223</v>
      </c>
      <c r="I11" s="173">
        <v>175</v>
      </c>
      <c r="J11" s="214">
        <f t="shared" si="3"/>
        <v>78.475336322869964</v>
      </c>
      <c r="K11" s="173">
        <v>45</v>
      </c>
      <c r="L11" s="173">
        <v>37</v>
      </c>
      <c r="M11" s="214">
        <f t="shared" si="4"/>
        <v>82.222222222222214</v>
      </c>
      <c r="N11" s="173">
        <v>57</v>
      </c>
      <c r="O11" s="173">
        <v>52</v>
      </c>
      <c r="P11" s="214">
        <f t="shared" si="5"/>
        <v>91.228070175438589</v>
      </c>
      <c r="Q11" s="173">
        <v>1200</v>
      </c>
      <c r="R11" s="173">
        <v>598</v>
      </c>
      <c r="S11" s="214">
        <f t="shared" si="6"/>
        <v>49.833333333333336</v>
      </c>
      <c r="T11" s="207">
        <v>703</v>
      </c>
      <c r="U11" s="207">
        <v>293</v>
      </c>
      <c r="V11" s="213">
        <f t="shared" si="7"/>
        <v>41.67852062588905</v>
      </c>
      <c r="W11" s="173">
        <v>680</v>
      </c>
      <c r="X11" s="173">
        <v>269</v>
      </c>
      <c r="Y11" s="214">
        <f t="shared" si="0"/>
        <v>39.558823529411761</v>
      </c>
      <c r="Z11" s="173">
        <v>595</v>
      </c>
      <c r="AA11" s="173">
        <v>132</v>
      </c>
      <c r="AB11" s="214">
        <f t="shared" si="8"/>
        <v>22.184873949579831</v>
      </c>
      <c r="AC11" s="174"/>
      <c r="AD11" s="175"/>
      <c r="AE11" s="175"/>
      <c r="AF11" s="175"/>
    </row>
    <row r="12" spans="1:32" s="176" customFormat="1" ht="36" customHeight="1">
      <c r="A12" s="46" t="s">
        <v>64</v>
      </c>
      <c r="B12" s="149">
        <v>2183</v>
      </c>
      <c r="C12" s="149">
        <v>1180</v>
      </c>
      <c r="D12" s="212">
        <f t="shared" si="1"/>
        <v>54.054054054054056</v>
      </c>
      <c r="E12" s="173">
        <v>2015</v>
      </c>
      <c r="F12" s="173">
        <v>1023</v>
      </c>
      <c r="G12" s="214">
        <f t="shared" si="2"/>
        <v>50.769230769230766</v>
      </c>
      <c r="H12" s="173">
        <v>355</v>
      </c>
      <c r="I12" s="173">
        <v>263</v>
      </c>
      <c r="J12" s="214">
        <f t="shared" si="3"/>
        <v>74.08450704225352</v>
      </c>
      <c r="K12" s="173">
        <v>42</v>
      </c>
      <c r="L12" s="173">
        <v>39</v>
      </c>
      <c r="M12" s="214">
        <f t="shared" si="4"/>
        <v>92.857142857142861</v>
      </c>
      <c r="N12" s="173">
        <v>92</v>
      </c>
      <c r="O12" s="173">
        <v>146</v>
      </c>
      <c r="P12" s="214">
        <f t="shared" si="5"/>
        <v>158.69565217391303</v>
      </c>
      <c r="Q12" s="173">
        <v>1573</v>
      </c>
      <c r="R12" s="173">
        <v>739</v>
      </c>
      <c r="S12" s="214">
        <f t="shared" si="6"/>
        <v>46.980292434837892</v>
      </c>
      <c r="T12" s="207">
        <v>960</v>
      </c>
      <c r="U12" s="207">
        <v>338</v>
      </c>
      <c r="V12" s="213">
        <f t="shared" si="7"/>
        <v>35.208333333333336</v>
      </c>
      <c r="W12" s="173">
        <v>932</v>
      </c>
      <c r="X12" s="173">
        <v>289</v>
      </c>
      <c r="Y12" s="214">
        <f t="shared" si="0"/>
        <v>31.008583690987123</v>
      </c>
      <c r="Z12" s="173">
        <v>739</v>
      </c>
      <c r="AA12" s="173">
        <v>122</v>
      </c>
      <c r="AB12" s="214">
        <f t="shared" si="8"/>
        <v>16.508795669824085</v>
      </c>
      <c r="AC12" s="174"/>
      <c r="AD12" s="175"/>
      <c r="AE12" s="175"/>
      <c r="AF12" s="175"/>
    </row>
    <row r="13" spans="1:32" ht="12.6" customHeight="1"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S13" s="142"/>
      <c r="T13" s="142"/>
      <c r="U13" s="142"/>
      <c r="V13" s="142"/>
      <c r="X13" s="428"/>
      <c r="Y13" s="428"/>
    </row>
  </sheetData>
  <mergeCells count="13">
    <mergeCell ref="B1:P1"/>
    <mergeCell ref="B2:P2"/>
    <mergeCell ref="Z4:AB5"/>
    <mergeCell ref="X13:Y13"/>
    <mergeCell ref="E4:G5"/>
    <mergeCell ref="H4:J5"/>
    <mergeCell ref="K4:M5"/>
    <mergeCell ref="N4:P5"/>
    <mergeCell ref="Q4:S5"/>
    <mergeCell ref="W4:Y5"/>
    <mergeCell ref="T4:V5"/>
    <mergeCell ref="B13:P13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13"/>
  <sheetViews>
    <sheetView view="pageBreakPreview" topLeftCell="C1" zoomScale="73" zoomScaleNormal="80" zoomScaleSheetLayoutView="73" workbookViewId="0">
      <selection activeCell="AA9" sqref="AA9:AA12"/>
    </sheetView>
  </sheetViews>
  <sheetFormatPr defaultColWidth="9.109375" defaultRowHeight="15.6"/>
  <cols>
    <col min="1" max="1" width="44.33203125" style="111" customWidth="1"/>
    <col min="2" max="3" width="10" style="111" customWidth="1"/>
    <col min="4" max="4" width="10.5546875" style="111" customWidth="1"/>
    <col min="5" max="5" width="10.109375" style="109" customWidth="1"/>
    <col min="6" max="6" width="9.6640625" style="109" customWidth="1"/>
    <col min="7" max="7" width="8.77734375" style="109" customWidth="1"/>
    <col min="8" max="8" width="9.6640625" style="109" customWidth="1"/>
    <col min="9" max="9" width="10" style="109" customWidth="1"/>
    <col min="10" max="10" width="9.6640625" style="109" customWidth="1"/>
    <col min="11" max="11" width="9.33203125" style="109" customWidth="1"/>
    <col min="12" max="12" width="9.44140625" style="109" customWidth="1"/>
    <col min="13" max="13" width="10.6640625" style="109" customWidth="1"/>
    <col min="14" max="14" width="9.33203125" style="109" customWidth="1"/>
    <col min="15" max="16" width="8.6640625" style="109" customWidth="1"/>
    <col min="17" max="18" width="9.44140625" style="109" customWidth="1"/>
    <col min="19" max="19" width="9.33203125" style="109" customWidth="1"/>
    <col min="20" max="20" width="10.33203125" style="109" customWidth="1"/>
    <col min="21" max="21" width="9.77734375" style="109" customWidth="1"/>
    <col min="22" max="22" width="9.88671875" style="109" customWidth="1"/>
    <col min="23" max="23" width="9.6640625" style="109" customWidth="1"/>
    <col min="24" max="24" width="8.6640625" style="109" customWidth="1"/>
    <col min="25" max="25" width="7.88671875" style="109" customWidth="1"/>
    <col min="26" max="27" width="9.33203125" style="110" customWidth="1"/>
    <col min="28" max="28" width="9.44140625" style="110" customWidth="1"/>
    <col min="29" max="16384" width="9.109375" style="110"/>
  </cols>
  <sheetData>
    <row r="1" spans="1:32" s="82" customFormat="1" ht="27" customHeight="1">
      <c r="A1" s="79"/>
      <c r="B1" s="421" t="s">
        <v>31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80"/>
      <c r="R1" s="80"/>
      <c r="S1" s="80"/>
      <c r="T1" s="80"/>
      <c r="U1" s="80"/>
      <c r="V1" s="80"/>
      <c r="W1" s="81"/>
      <c r="X1" s="81"/>
      <c r="Y1" s="80"/>
      <c r="AB1" s="83" t="s">
        <v>12</v>
      </c>
    </row>
    <row r="2" spans="1:32" s="82" customFormat="1" ht="18.600000000000001" customHeight="1">
      <c r="B2" s="421" t="s">
        <v>85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84"/>
      <c r="R2" s="84"/>
      <c r="S2" s="84"/>
      <c r="T2" s="84"/>
      <c r="U2" s="84"/>
      <c r="V2" s="84"/>
      <c r="W2" s="85"/>
      <c r="X2" s="85"/>
      <c r="Y2" s="84"/>
      <c r="AA2" s="82" t="s">
        <v>43</v>
      </c>
    </row>
    <row r="3" spans="1:32" s="82" customFormat="1" ht="26.4" customHeight="1">
      <c r="E3" s="86"/>
      <c r="F3" s="86"/>
      <c r="G3" s="86"/>
      <c r="H3" s="86"/>
      <c r="I3" s="86"/>
      <c r="J3" s="86"/>
      <c r="K3" s="86"/>
      <c r="L3" s="86"/>
      <c r="N3" s="86"/>
      <c r="O3" s="443" t="s">
        <v>13</v>
      </c>
      <c r="P3" s="443"/>
      <c r="Q3" s="86"/>
      <c r="R3" s="86"/>
      <c r="S3" s="87"/>
      <c r="T3" s="87"/>
      <c r="U3" s="87"/>
      <c r="V3" s="87"/>
      <c r="W3" s="88"/>
      <c r="X3" s="89"/>
      <c r="Y3" s="87"/>
      <c r="AB3" s="30" t="s">
        <v>13</v>
      </c>
    </row>
    <row r="4" spans="1:32" s="93" customFormat="1" ht="21.6" customHeight="1">
      <c r="A4" s="90"/>
      <c r="B4" s="437" t="s">
        <v>57</v>
      </c>
      <c r="C4" s="438"/>
      <c r="D4" s="439"/>
      <c r="E4" s="429" t="s">
        <v>46</v>
      </c>
      <c r="F4" s="430"/>
      <c r="G4" s="431"/>
      <c r="H4" s="435" t="s">
        <v>30</v>
      </c>
      <c r="I4" s="435"/>
      <c r="J4" s="435"/>
      <c r="K4" s="429" t="s">
        <v>19</v>
      </c>
      <c r="L4" s="430"/>
      <c r="M4" s="431"/>
      <c r="N4" s="429" t="s">
        <v>24</v>
      </c>
      <c r="O4" s="430"/>
      <c r="P4" s="430"/>
      <c r="Q4" s="429" t="s">
        <v>14</v>
      </c>
      <c r="R4" s="430"/>
      <c r="S4" s="431"/>
      <c r="T4" s="429" t="str">
        <f>'15'!$T$4</f>
        <v>Всього отримують послуги на кінець періоду*</v>
      </c>
      <c r="U4" s="430"/>
      <c r="V4" s="431"/>
      <c r="W4" s="429" t="s">
        <v>21</v>
      </c>
      <c r="X4" s="430"/>
      <c r="Y4" s="430"/>
      <c r="Z4" s="422" t="s">
        <v>15</v>
      </c>
      <c r="AA4" s="423"/>
      <c r="AB4" s="424"/>
      <c r="AC4" s="91"/>
      <c r="AD4" s="92"/>
      <c r="AE4" s="92"/>
      <c r="AF4" s="92"/>
    </row>
    <row r="5" spans="1:32" s="95" customFormat="1" ht="61.95" customHeight="1">
      <c r="A5" s="94"/>
      <c r="B5" s="440"/>
      <c r="C5" s="441"/>
      <c r="D5" s="442"/>
      <c r="E5" s="432"/>
      <c r="F5" s="433"/>
      <c r="G5" s="434"/>
      <c r="H5" s="435"/>
      <c r="I5" s="435"/>
      <c r="J5" s="435"/>
      <c r="K5" s="432"/>
      <c r="L5" s="433"/>
      <c r="M5" s="434"/>
      <c r="N5" s="432"/>
      <c r="O5" s="433"/>
      <c r="P5" s="433"/>
      <c r="Q5" s="432"/>
      <c r="R5" s="433"/>
      <c r="S5" s="434"/>
      <c r="T5" s="432"/>
      <c r="U5" s="433"/>
      <c r="V5" s="434"/>
      <c r="W5" s="432"/>
      <c r="X5" s="433"/>
      <c r="Y5" s="433"/>
      <c r="Z5" s="425"/>
      <c r="AA5" s="426"/>
      <c r="AB5" s="427"/>
      <c r="AC5" s="91"/>
      <c r="AD5" s="92"/>
      <c r="AE5" s="92"/>
      <c r="AF5" s="92"/>
    </row>
    <row r="6" spans="1:32" s="99" customFormat="1" ht="25.2" customHeight="1">
      <c r="A6" s="96"/>
      <c r="B6" s="155" t="s">
        <v>58</v>
      </c>
      <c r="C6" s="155">
        <v>2023</v>
      </c>
      <c r="D6" s="155" t="s">
        <v>2</v>
      </c>
      <c r="E6" s="156" t="s">
        <v>58</v>
      </c>
      <c r="F6" s="156">
        <v>2023</v>
      </c>
      <c r="G6" s="157" t="s">
        <v>2</v>
      </c>
      <c r="H6" s="156" t="s">
        <v>58</v>
      </c>
      <c r="I6" s="156">
        <v>2023</v>
      </c>
      <c r="J6" s="157" t="s">
        <v>2</v>
      </c>
      <c r="K6" s="156" t="s">
        <v>58</v>
      </c>
      <c r="L6" s="156">
        <v>2023</v>
      </c>
      <c r="M6" s="157" t="s">
        <v>2</v>
      </c>
      <c r="N6" s="156" t="s">
        <v>58</v>
      </c>
      <c r="O6" s="156">
        <v>2023</v>
      </c>
      <c r="P6" s="177" t="s">
        <v>2</v>
      </c>
      <c r="Q6" s="156" t="s">
        <v>58</v>
      </c>
      <c r="R6" s="156">
        <v>2023</v>
      </c>
      <c r="S6" s="157" t="s">
        <v>2</v>
      </c>
      <c r="T6" s="156" t="s">
        <v>58</v>
      </c>
      <c r="U6" s="156">
        <v>2023</v>
      </c>
      <c r="V6" s="156" t="s">
        <v>2</v>
      </c>
      <c r="W6" s="156" t="s">
        <v>58</v>
      </c>
      <c r="X6" s="156">
        <v>2023</v>
      </c>
      <c r="Y6" s="157" t="s">
        <v>2</v>
      </c>
      <c r="Z6" s="156" t="s">
        <v>58</v>
      </c>
      <c r="AA6" s="156">
        <v>2023</v>
      </c>
      <c r="AB6" s="157" t="s">
        <v>2</v>
      </c>
      <c r="AC6" s="97"/>
      <c r="AD6" s="98"/>
      <c r="AE6" s="98"/>
      <c r="AF6" s="98"/>
    </row>
    <row r="7" spans="1:32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0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1">
        <v>24</v>
      </c>
      <c r="Z7" s="101">
        <v>25</v>
      </c>
      <c r="AA7" s="101">
        <v>26</v>
      </c>
      <c r="AB7" s="101">
        <v>27</v>
      </c>
      <c r="AC7" s="102"/>
      <c r="AD7" s="103"/>
      <c r="AE7" s="103"/>
      <c r="AF7" s="103"/>
    </row>
    <row r="8" spans="1:32" s="106" customFormat="1" ht="22.95" customHeight="1">
      <c r="A8" s="112" t="s">
        <v>32</v>
      </c>
      <c r="B8" s="165">
        <f>SUM(B9:B12)</f>
        <v>13626</v>
      </c>
      <c r="C8" s="165">
        <f>SUM(C9:C12)</f>
        <v>5961</v>
      </c>
      <c r="D8" s="215">
        <f>C8/B8*100</f>
        <v>43.747247908410394</v>
      </c>
      <c r="E8" s="140">
        <f>SUM(E9:E12)</f>
        <v>12631</v>
      </c>
      <c r="F8" s="140">
        <f>SUM(F9:F12)</f>
        <v>5076</v>
      </c>
      <c r="G8" s="213">
        <f>F8/E8*100</f>
        <v>40.186841896920278</v>
      </c>
      <c r="H8" s="140">
        <f>SUM(H9:H12)</f>
        <v>4385</v>
      </c>
      <c r="I8" s="140">
        <f>SUM(I9:I12)</f>
        <v>1672</v>
      </c>
      <c r="J8" s="213">
        <f>I8/H8*100</f>
        <v>38.129988597491447</v>
      </c>
      <c r="K8" s="140">
        <f>SUM(K9:K12)</f>
        <v>728</v>
      </c>
      <c r="L8" s="140">
        <f>SUM(L9:L12)</f>
        <v>381</v>
      </c>
      <c r="M8" s="213">
        <f>L8/K8*100</f>
        <v>52.335164835164839</v>
      </c>
      <c r="N8" s="140">
        <f>SUM(N9:N12)</f>
        <v>773</v>
      </c>
      <c r="O8" s="140">
        <f>SUM(O9:O12)</f>
        <v>567</v>
      </c>
      <c r="P8" s="216">
        <f>O8/N8*100</f>
        <v>73.350582147477354</v>
      </c>
      <c r="Q8" s="140">
        <f>SUM(Q9:Q12)</f>
        <v>10015</v>
      </c>
      <c r="R8" s="140">
        <f>SUM(R9:R12)</f>
        <v>3724</v>
      </c>
      <c r="S8" s="213">
        <f>R8/Q8*100</f>
        <v>37.18422366450325</v>
      </c>
      <c r="T8" s="140">
        <f>SUM(T9:T12)</f>
        <v>4573</v>
      </c>
      <c r="U8" s="140">
        <f>SUM(U9:U12)</f>
        <v>1638</v>
      </c>
      <c r="V8" s="213">
        <f>U8/T8*100</f>
        <v>35.818937240323642</v>
      </c>
      <c r="W8" s="141">
        <f>SUM(W9:W12)</f>
        <v>4350</v>
      </c>
      <c r="X8" s="141">
        <f>SUM(X9:X12)</f>
        <v>1386</v>
      </c>
      <c r="Y8" s="213">
        <f>X8/W8*100</f>
        <v>31.862068965517242</v>
      </c>
      <c r="Z8" s="140">
        <f>SUM(Z9:Z12)</f>
        <v>3484</v>
      </c>
      <c r="AA8" s="140">
        <f>SUM(AA9:AA12)</f>
        <v>540</v>
      </c>
      <c r="AB8" s="213">
        <f>AA8/Z8*100</f>
        <v>15.49942594718714</v>
      </c>
      <c r="AC8" s="104"/>
      <c r="AD8" s="105"/>
      <c r="AE8" s="105"/>
      <c r="AF8" s="105"/>
    </row>
    <row r="9" spans="1:32" s="109" customFormat="1" ht="36" customHeight="1">
      <c r="A9" s="46" t="s">
        <v>61</v>
      </c>
      <c r="B9" s="149">
        <v>4985</v>
      </c>
      <c r="C9" s="149">
        <v>2337</v>
      </c>
      <c r="D9" s="215">
        <f t="shared" ref="D9:D12" si="0">C9/B9*100</f>
        <v>46.880641925777333</v>
      </c>
      <c r="E9" s="139">
        <v>4435</v>
      </c>
      <c r="F9" s="139">
        <v>1807</v>
      </c>
      <c r="G9" s="213">
        <f t="shared" ref="G9:G12" si="1">F9/E9*100</f>
        <v>40.744081172491541</v>
      </c>
      <c r="H9" s="167">
        <v>1458</v>
      </c>
      <c r="I9" s="167">
        <v>610</v>
      </c>
      <c r="J9" s="213">
        <f t="shared" ref="J9:J12" si="2">I9/H9*100</f>
        <v>41.838134430727024</v>
      </c>
      <c r="K9" s="139">
        <v>289</v>
      </c>
      <c r="L9" s="139">
        <v>134</v>
      </c>
      <c r="M9" s="213">
        <f t="shared" ref="M9:M12" si="3">L9/K9*100</f>
        <v>46.366782006920417</v>
      </c>
      <c r="N9" s="167">
        <v>383</v>
      </c>
      <c r="O9" s="167">
        <v>213</v>
      </c>
      <c r="P9" s="216">
        <f t="shared" ref="P9:P12" si="4">O9/N9*100</f>
        <v>55.613577023498692</v>
      </c>
      <c r="Q9" s="167">
        <v>3595</v>
      </c>
      <c r="R9" s="167">
        <v>1290</v>
      </c>
      <c r="S9" s="213">
        <f t="shared" ref="S9:S12" si="5">R9/Q9*100</f>
        <v>35.883171070931851</v>
      </c>
      <c r="T9" s="167">
        <v>1674</v>
      </c>
      <c r="U9" s="167">
        <v>679</v>
      </c>
      <c r="V9" s="213">
        <f t="shared" ref="V9:V12" si="6">U9/T9*100</f>
        <v>40.561529271206695</v>
      </c>
      <c r="W9" s="166">
        <v>1533</v>
      </c>
      <c r="X9" s="166">
        <v>525</v>
      </c>
      <c r="Y9" s="213">
        <f t="shared" ref="Y9:Y12" si="7">X9/W9*100</f>
        <v>34.246575342465754</v>
      </c>
      <c r="Z9" s="167">
        <v>1192</v>
      </c>
      <c r="AA9" s="167">
        <v>201</v>
      </c>
      <c r="AB9" s="213">
        <f t="shared" ref="AB9:AB12" si="8">AA9/Z9*100</f>
        <v>16.86241610738255</v>
      </c>
      <c r="AC9" s="107"/>
      <c r="AD9" s="108"/>
      <c r="AE9" s="108"/>
      <c r="AF9" s="108"/>
    </row>
    <row r="10" spans="1:32" s="109" customFormat="1" ht="36" customHeight="1">
      <c r="A10" s="46" t="s">
        <v>62</v>
      </c>
      <c r="B10" s="149">
        <v>2363</v>
      </c>
      <c r="C10" s="149">
        <v>1058</v>
      </c>
      <c r="D10" s="215">
        <f t="shared" si="0"/>
        <v>44.773592890393566</v>
      </c>
      <c r="E10" s="139">
        <v>2225</v>
      </c>
      <c r="F10" s="139">
        <v>1003</v>
      </c>
      <c r="G10" s="213">
        <f t="shared" si="1"/>
        <v>45.078651685393254</v>
      </c>
      <c r="H10" s="167">
        <v>672</v>
      </c>
      <c r="I10" s="167">
        <v>312</v>
      </c>
      <c r="J10" s="213">
        <f t="shared" si="2"/>
        <v>46.428571428571431</v>
      </c>
      <c r="K10" s="139">
        <v>138</v>
      </c>
      <c r="L10" s="139">
        <v>89</v>
      </c>
      <c r="M10" s="213">
        <f t="shared" si="3"/>
        <v>64.492753623188406</v>
      </c>
      <c r="N10" s="167">
        <v>101</v>
      </c>
      <c r="O10" s="167">
        <v>117</v>
      </c>
      <c r="P10" s="216">
        <f t="shared" si="4"/>
        <v>115.84158415841583</v>
      </c>
      <c r="Q10" s="167">
        <v>1798</v>
      </c>
      <c r="R10" s="167">
        <v>719</v>
      </c>
      <c r="S10" s="213">
        <f t="shared" si="5"/>
        <v>39.988876529477196</v>
      </c>
      <c r="T10" s="167">
        <v>902</v>
      </c>
      <c r="U10" s="167">
        <v>256</v>
      </c>
      <c r="V10" s="213">
        <f t="shared" si="6"/>
        <v>28.381374722838139</v>
      </c>
      <c r="W10" s="166">
        <v>865</v>
      </c>
      <c r="X10" s="166">
        <v>236</v>
      </c>
      <c r="Y10" s="213">
        <f t="shared" si="7"/>
        <v>27.283236994219649</v>
      </c>
      <c r="Z10" s="167">
        <v>727</v>
      </c>
      <c r="AA10" s="167">
        <v>101</v>
      </c>
      <c r="AB10" s="213">
        <f t="shared" si="8"/>
        <v>13.892709766162312</v>
      </c>
      <c r="AC10" s="107"/>
      <c r="AD10" s="108"/>
      <c r="AE10" s="108"/>
      <c r="AF10" s="108"/>
    </row>
    <row r="11" spans="1:32" s="109" customFormat="1" ht="36" customHeight="1">
      <c r="A11" s="46" t="s">
        <v>65</v>
      </c>
      <c r="B11" s="150">
        <v>2432</v>
      </c>
      <c r="C11" s="150">
        <v>1046</v>
      </c>
      <c r="D11" s="215">
        <f t="shared" si="0"/>
        <v>43.00986842105263</v>
      </c>
      <c r="E11" s="139">
        <v>2320</v>
      </c>
      <c r="F11" s="139">
        <v>909</v>
      </c>
      <c r="G11" s="213">
        <f t="shared" si="1"/>
        <v>39.181034482758619</v>
      </c>
      <c r="H11" s="167">
        <v>850</v>
      </c>
      <c r="I11" s="167">
        <v>310</v>
      </c>
      <c r="J11" s="213">
        <f t="shared" si="2"/>
        <v>36.470588235294116</v>
      </c>
      <c r="K11" s="139">
        <v>157</v>
      </c>
      <c r="L11" s="139">
        <v>69</v>
      </c>
      <c r="M11" s="213">
        <f t="shared" si="3"/>
        <v>43.949044585987259</v>
      </c>
      <c r="N11" s="167">
        <v>175</v>
      </c>
      <c r="O11" s="167">
        <v>117</v>
      </c>
      <c r="P11" s="216">
        <f t="shared" si="4"/>
        <v>66.857142857142861</v>
      </c>
      <c r="Q11" s="167">
        <v>1972</v>
      </c>
      <c r="R11" s="167">
        <v>693</v>
      </c>
      <c r="S11" s="213">
        <f t="shared" si="5"/>
        <v>35.141987829614607</v>
      </c>
      <c r="T11" s="167">
        <v>839</v>
      </c>
      <c r="U11" s="167">
        <v>260</v>
      </c>
      <c r="V11" s="213">
        <f t="shared" si="6"/>
        <v>30.989272943980929</v>
      </c>
      <c r="W11" s="166">
        <v>821</v>
      </c>
      <c r="X11" s="166">
        <v>226</v>
      </c>
      <c r="Y11" s="213">
        <f t="shared" si="7"/>
        <v>27.527405602923267</v>
      </c>
      <c r="Z11" s="167">
        <v>739</v>
      </c>
      <c r="AA11" s="167">
        <v>97</v>
      </c>
      <c r="AB11" s="213">
        <f t="shared" si="8"/>
        <v>13.125845737483086</v>
      </c>
      <c r="AC11" s="107"/>
      <c r="AD11" s="108"/>
      <c r="AE11" s="108"/>
      <c r="AF11" s="108"/>
    </row>
    <row r="12" spans="1:32" s="109" customFormat="1" ht="36" customHeight="1">
      <c r="A12" s="46" t="s">
        <v>66</v>
      </c>
      <c r="B12" s="150">
        <v>3846</v>
      </c>
      <c r="C12" s="150">
        <v>1520</v>
      </c>
      <c r="D12" s="215">
        <f t="shared" si="0"/>
        <v>39.521580863234526</v>
      </c>
      <c r="E12" s="139">
        <v>3651</v>
      </c>
      <c r="F12" s="139">
        <v>1357</v>
      </c>
      <c r="G12" s="213">
        <f t="shared" si="1"/>
        <v>37.167899205697069</v>
      </c>
      <c r="H12" s="167">
        <v>1405</v>
      </c>
      <c r="I12" s="167">
        <v>440</v>
      </c>
      <c r="J12" s="213">
        <f t="shared" si="2"/>
        <v>31.316725978647685</v>
      </c>
      <c r="K12" s="139">
        <v>144</v>
      </c>
      <c r="L12" s="139">
        <v>89</v>
      </c>
      <c r="M12" s="213">
        <f t="shared" si="3"/>
        <v>61.805555555555557</v>
      </c>
      <c r="N12" s="167">
        <v>114</v>
      </c>
      <c r="O12" s="167">
        <v>120</v>
      </c>
      <c r="P12" s="216">
        <f t="shared" si="4"/>
        <v>105.26315789473684</v>
      </c>
      <c r="Q12" s="167">
        <v>2650</v>
      </c>
      <c r="R12" s="167">
        <v>1022</v>
      </c>
      <c r="S12" s="213">
        <f t="shared" si="5"/>
        <v>38.566037735849058</v>
      </c>
      <c r="T12" s="167">
        <v>1158</v>
      </c>
      <c r="U12" s="167">
        <v>443</v>
      </c>
      <c r="V12" s="213">
        <f t="shared" si="6"/>
        <v>38.255613126079446</v>
      </c>
      <c r="W12" s="166">
        <v>1131</v>
      </c>
      <c r="X12" s="166">
        <v>399</v>
      </c>
      <c r="Y12" s="213">
        <f t="shared" si="7"/>
        <v>35.278514588859416</v>
      </c>
      <c r="Z12" s="167">
        <v>826</v>
      </c>
      <c r="AA12" s="167">
        <v>141</v>
      </c>
      <c r="AB12" s="213">
        <f t="shared" si="8"/>
        <v>17.070217917675546</v>
      </c>
      <c r="AC12" s="107"/>
      <c r="AD12" s="108"/>
      <c r="AE12" s="108"/>
      <c r="AF12" s="108"/>
    </row>
    <row r="13" spans="1:32" ht="20.399999999999999" customHeight="1"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X13" s="428"/>
      <c r="Y13" s="428"/>
    </row>
  </sheetData>
  <mergeCells count="14">
    <mergeCell ref="B1:P1"/>
    <mergeCell ref="B2:P2"/>
    <mergeCell ref="B13:P13"/>
    <mergeCell ref="Z4:AB5"/>
    <mergeCell ref="X13:Y13"/>
    <mergeCell ref="E4:G5"/>
    <mergeCell ref="H4:J5"/>
    <mergeCell ref="K4:M5"/>
    <mergeCell ref="N4:P5"/>
    <mergeCell ref="Q4:S5"/>
    <mergeCell ref="W4:Y5"/>
    <mergeCell ref="B4:D5"/>
    <mergeCell ref="T4:V5"/>
    <mergeCell ref="O3:P3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K36" sqref="K36"/>
    </sheetView>
  </sheetViews>
  <sheetFormatPr defaultColWidth="9.109375" defaultRowHeight="13.8"/>
  <cols>
    <col min="1" max="1" width="32" style="288" customWidth="1"/>
    <col min="2" max="2" width="9.5546875" style="288" customWidth="1"/>
    <col min="3" max="3" width="9.33203125" style="288" customWidth="1"/>
    <col min="4" max="4" width="9.109375" style="288" customWidth="1"/>
    <col min="5" max="6" width="11.6640625" style="288" customWidth="1"/>
    <col min="7" max="7" width="7.44140625" style="288" customWidth="1"/>
    <col min="8" max="10" width="9.6640625" style="288" customWidth="1"/>
    <col min="11" max="11" width="11.88671875" style="288" customWidth="1"/>
    <col min="12" max="12" width="11" style="288" customWidth="1"/>
    <col min="13" max="13" width="7.44140625" style="288" customWidth="1"/>
    <col min="14" max="15" width="9.44140625" style="288" customWidth="1"/>
    <col min="16" max="16" width="9" style="288" customWidth="1"/>
    <col min="17" max="18" width="9.6640625" style="288" customWidth="1"/>
    <col min="19" max="19" width="10" style="288" customWidth="1"/>
    <col min="20" max="20" width="9.109375" style="288" customWidth="1"/>
    <col min="21" max="21" width="8.109375" style="288" customWidth="1"/>
    <col min="22" max="23" width="9.5546875" style="288" customWidth="1"/>
    <col min="24" max="24" width="8.109375" style="288" customWidth="1"/>
    <col min="25" max="25" width="9.5546875" style="288" customWidth="1"/>
    <col min="26" max="26" width="9.33203125" style="288" customWidth="1"/>
    <col min="27" max="27" width="9.109375" style="288" customWidth="1"/>
    <col min="28" max="28" width="8.33203125" style="291" customWidth="1"/>
    <col min="29" max="29" width="8.44140625" style="288" customWidth="1"/>
    <col min="30" max="30" width="8.33203125" style="288" customWidth="1"/>
    <col min="31" max="16384" width="9.109375" style="288"/>
  </cols>
  <sheetData>
    <row r="1" spans="1:37" s="237" customFormat="1" ht="87.75" customHeight="1">
      <c r="A1" s="234"/>
      <c r="B1" s="340" t="s">
        <v>100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235"/>
      <c r="R1" s="235"/>
      <c r="S1" s="234"/>
      <c r="T1" s="234"/>
      <c r="U1" s="234"/>
      <c r="V1" s="234"/>
      <c r="W1" s="234"/>
      <c r="X1" s="234"/>
      <c r="Y1" s="236"/>
      <c r="Z1" s="236"/>
      <c r="AA1" s="236"/>
      <c r="AB1" s="234"/>
      <c r="AC1" s="234"/>
      <c r="AD1" s="234"/>
      <c r="AE1" s="234"/>
      <c r="AF1" s="234"/>
      <c r="AG1" s="234"/>
    </row>
    <row r="2" spans="1:37" s="240" customFormat="1" ht="14.25" customHeight="1">
      <c r="A2" s="238"/>
      <c r="B2" s="238"/>
      <c r="C2" s="238"/>
      <c r="D2" s="238"/>
      <c r="E2" s="238"/>
      <c r="F2" s="239"/>
      <c r="G2" s="238"/>
      <c r="H2" s="238"/>
      <c r="I2" s="238"/>
      <c r="J2" s="238"/>
      <c r="K2" s="238"/>
      <c r="L2" s="239"/>
      <c r="M2" s="238"/>
      <c r="N2" s="238"/>
      <c r="O2" s="239"/>
      <c r="Q2" s="239"/>
      <c r="R2" s="239"/>
      <c r="S2" s="241"/>
      <c r="T2" s="239"/>
      <c r="U2" s="238"/>
      <c r="V2" s="242"/>
      <c r="W2" s="242"/>
      <c r="X2" s="242"/>
      <c r="Y2" s="238"/>
      <c r="Z2" s="238"/>
      <c r="AA2" s="238"/>
      <c r="AB2" s="243"/>
      <c r="AC2" s="341"/>
      <c r="AD2" s="341"/>
      <c r="AE2" s="342"/>
      <c r="AF2" s="342"/>
      <c r="AG2" s="241" t="s">
        <v>13</v>
      </c>
    </row>
    <row r="3" spans="1:37" s="244" customFormat="1" ht="67.5" customHeight="1">
      <c r="A3" s="343"/>
      <c r="B3" s="335" t="s">
        <v>101</v>
      </c>
      <c r="C3" s="336"/>
      <c r="D3" s="337"/>
      <c r="E3" s="334" t="s">
        <v>17</v>
      </c>
      <c r="F3" s="334"/>
      <c r="G3" s="334"/>
      <c r="H3" s="334" t="s">
        <v>102</v>
      </c>
      <c r="I3" s="334"/>
      <c r="J3" s="334"/>
      <c r="K3" s="334" t="s">
        <v>103</v>
      </c>
      <c r="L3" s="334"/>
      <c r="M3" s="334"/>
      <c r="N3" s="334" t="s">
        <v>104</v>
      </c>
      <c r="O3" s="334"/>
      <c r="P3" s="334"/>
      <c r="Q3" s="344" t="s">
        <v>70</v>
      </c>
      <c r="R3" s="344"/>
      <c r="S3" s="334" t="s">
        <v>105</v>
      </c>
      <c r="T3" s="334"/>
      <c r="U3" s="334"/>
      <c r="V3" s="335" t="s">
        <v>14</v>
      </c>
      <c r="W3" s="336"/>
      <c r="X3" s="337"/>
      <c r="Y3" s="335" t="s">
        <v>106</v>
      </c>
      <c r="Z3" s="336"/>
      <c r="AA3" s="337"/>
      <c r="AB3" s="334" t="s">
        <v>107</v>
      </c>
      <c r="AC3" s="334"/>
      <c r="AD3" s="334"/>
      <c r="AE3" s="334" t="s">
        <v>15</v>
      </c>
      <c r="AF3" s="334"/>
      <c r="AG3" s="334"/>
    </row>
    <row r="4" spans="1:37" s="251" customFormat="1" ht="19.5" customHeight="1">
      <c r="A4" s="343"/>
      <c r="B4" s="245" t="s">
        <v>58</v>
      </c>
      <c r="C4" s="245" t="s">
        <v>108</v>
      </c>
      <c r="D4" s="245" t="s">
        <v>2</v>
      </c>
      <c r="E4" s="246" t="s">
        <v>58</v>
      </c>
      <c r="F4" s="246" t="s">
        <v>108</v>
      </c>
      <c r="G4" s="247" t="s">
        <v>2</v>
      </c>
      <c r="H4" s="248" t="s">
        <v>58</v>
      </c>
      <c r="I4" s="248" t="s">
        <v>108</v>
      </c>
      <c r="J4" s="249" t="s">
        <v>2</v>
      </c>
      <c r="K4" s="246" t="s">
        <v>58</v>
      </c>
      <c r="L4" s="246" t="s">
        <v>108</v>
      </c>
      <c r="M4" s="247" t="s">
        <v>2</v>
      </c>
      <c r="N4" s="246" t="s">
        <v>58</v>
      </c>
      <c r="O4" s="246" t="s">
        <v>108</v>
      </c>
      <c r="P4" s="247" t="s">
        <v>2</v>
      </c>
      <c r="Q4" s="248" t="s">
        <v>58</v>
      </c>
      <c r="R4" s="248" t="s">
        <v>108</v>
      </c>
      <c r="S4" s="246" t="s">
        <v>58</v>
      </c>
      <c r="T4" s="246" t="s">
        <v>108</v>
      </c>
      <c r="U4" s="247" t="s">
        <v>2</v>
      </c>
      <c r="V4" s="246" t="s">
        <v>58</v>
      </c>
      <c r="W4" s="246" t="s">
        <v>108</v>
      </c>
      <c r="X4" s="247" t="s">
        <v>2</v>
      </c>
      <c r="Y4" s="245" t="s">
        <v>58</v>
      </c>
      <c r="Z4" s="245" t="s">
        <v>108</v>
      </c>
      <c r="AA4" s="245" t="s">
        <v>2</v>
      </c>
      <c r="AB4" s="250" t="s">
        <v>58</v>
      </c>
      <c r="AC4" s="246" t="s">
        <v>108</v>
      </c>
      <c r="AD4" s="247" t="s">
        <v>2</v>
      </c>
      <c r="AE4" s="246" t="s">
        <v>58</v>
      </c>
      <c r="AF4" s="246" t="s">
        <v>108</v>
      </c>
      <c r="AG4" s="247" t="s">
        <v>2</v>
      </c>
    </row>
    <row r="5" spans="1:37" s="259" customFormat="1" ht="11.25" customHeight="1">
      <c r="A5" s="252" t="s">
        <v>3</v>
      </c>
      <c r="B5" s="253">
        <v>1</v>
      </c>
      <c r="C5" s="254">
        <v>2</v>
      </c>
      <c r="D5" s="254">
        <v>3</v>
      </c>
      <c r="E5" s="255">
        <v>4</v>
      </c>
      <c r="F5" s="256">
        <v>5</v>
      </c>
      <c r="G5" s="255">
        <v>6</v>
      </c>
      <c r="H5" s="254">
        <v>7</v>
      </c>
      <c r="I5" s="254">
        <v>8</v>
      </c>
      <c r="J5" s="254">
        <v>9</v>
      </c>
      <c r="K5" s="255">
        <v>10</v>
      </c>
      <c r="L5" s="256">
        <v>11</v>
      </c>
      <c r="M5" s="255">
        <v>12</v>
      </c>
      <c r="N5" s="255">
        <v>13</v>
      </c>
      <c r="O5" s="256">
        <v>14</v>
      </c>
      <c r="P5" s="255">
        <v>15</v>
      </c>
      <c r="Q5" s="257">
        <v>16</v>
      </c>
      <c r="R5" s="257">
        <v>17</v>
      </c>
      <c r="S5" s="255">
        <v>18</v>
      </c>
      <c r="T5" s="256">
        <v>19</v>
      </c>
      <c r="U5" s="255">
        <v>20</v>
      </c>
      <c r="V5" s="255">
        <v>21</v>
      </c>
      <c r="W5" s="255">
        <v>22</v>
      </c>
      <c r="X5" s="255">
        <v>23</v>
      </c>
      <c r="Y5" s="253">
        <v>24</v>
      </c>
      <c r="Z5" s="254">
        <v>25</v>
      </c>
      <c r="AA5" s="254">
        <v>26</v>
      </c>
      <c r="AB5" s="258">
        <v>27</v>
      </c>
      <c r="AC5" s="255">
        <v>28</v>
      </c>
      <c r="AD5" s="255">
        <v>29</v>
      </c>
      <c r="AE5" s="255">
        <v>30</v>
      </c>
      <c r="AF5" s="255">
        <v>31</v>
      </c>
      <c r="AG5" s="255">
        <v>32</v>
      </c>
    </row>
    <row r="6" spans="1:37" s="268" customFormat="1" ht="18" customHeight="1">
      <c r="A6" s="260" t="s">
        <v>16</v>
      </c>
      <c r="B6" s="261">
        <f>SUM(B7:B10)</f>
        <v>6185</v>
      </c>
      <c r="C6" s="262">
        <f>SUM(C7:C10)</f>
        <v>3428</v>
      </c>
      <c r="D6" s="263">
        <f>C6/B6*100</f>
        <v>55.424413904607931</v>
      </c>
      <c r="E6" s="264">
        <f>SUM(E7:E10)</f>
        <v>5867</v>
      </c>
      <c r="F6" s="261">
        <f>SUM(F7:F10)</f>
        <v>3282</v>
      </c>
      <c r="G6" s="265">
        <f>F6/E6*100</f>
        <v>55.940003408897219</v>
      </c>
      <c r="H6" s="264">
        <f>SUM(H7:H10)</f>
        <v>3064</v>
      </c>
      <c r="I6" s="264">
        <f>SUM(I7:I10)</f>
        <v>1692</v>
      </c>
      <c r="J6" s="265">
        <f>I6/H6*100</f>
        <v>55.221932114882513</v>
      </c>
      <c r="K6" s="264">
        <f>SUM(K7:K10)</f>
        <v>804</v>
      </c>
      <c r="L6" s="261">
        <f>SUM(L7:L10)</f>
        <v>529</v>
      </c>
      <c r="M6" s="265">
        <f t="shared" ref="M6:M10" si="0">L6/K6*100</f>
        <v>65.796019900497512</v>
      </c>
      <c r="N6" s="264">
        <f>SUM(N7:N10)</f>
        <v>158</v>
      </c>
      <c r="O6" s="261">
        <f>SUM(O7:O10)</f>
        <v>123</v>
      </c>
      <c r="P6" s="265">
        <f>O6/N6*100</f>
        <v>77.848101265822791</v>
      </c>
      <c r="Q6" s="261">
        <f>SUM(Q7:Q10)</f>
        <v>0</v>
      </c>
      <c r="R6" s="261">
        <f>SUM(R7:R10)</f>
        <v>0</v>
      </c>
      <c r="S6" s="264">
        <f>SUM(S7:S10)</f>
        <v>218</v>
      </c>
      <c r="T6" s="261">
        <f>SUM(T7:T10)</f>
        <v>221</v>
      </c>
      <c r="U6" s="265">
        <f>T6/S6*100</f>
        <v>101.37614678899082</v>
      </c>
      <c r="V6" s="264">
        <f>SUM(V7:V10)</f>
        <v>4660</v>
      </c>
      <c r="W6" s="264">
        <f>SUM(W7:W10)</f>
        <v>2391</v>
      </c>
      <c r="X6" s="265">
        <f>W6/V6*100</f>
        <v>51.309012875536489</v>
      </c>
      <c r="Y6" s="261">
        <f>SUM(Y7:Y10)</f>
        <v>2619</v>
      </c>
      <c r="Z6" s="262">
        <f>SUM(Z7:Z10)</f>
        <v>1042</v>
      </c>
      <c r="AA6" s="263">
        <f>Z6/Y6*100</f>
        <v>39.786177930507826</v>
      </c>
      <c r="AB6" s="266">
        <f>SUM(AB7:AB10)</f>
        <v>2552</v>
      </c>
      <c r="AC6" s="264">
        <f>SUM(AC7:AC10)</f>
        <v>988</v>
      </c>
      <c r="AD6" s="265">
        <f>AC6/AB6*100</f>
        <v>38.714733542319749</v>
      </c>
      <c r="AE6" s="264">
        <f>SUM(AE7:AE10)</f>
        <v>2125</v>
      </c>
      <c r="AF6" s="264">
        <f>SUM(AF7:AF10)</f>
        <v>502</v>
      </c>
      <c r="AG6" s="265">
        <f>AF6/AE6*100</f>
        <v>23.623529411764707</v>
      </c>
      <c r="AH6" s="267"/>
      <c r="AK6" s="269"/>
    </row>
    <row r="7" spans="1:37" s="269" customFormat="1" ht="24.75" customHeight="1">
      <c r="A7" s="270" t="s">
        <v>109</v>
      </c>
      <c r="B7" s="271">
        <v>2507</v>
      </c>
      <c r="C7" s="272">
        <v>1389</v>
      </c>
      <c r="D7" s="263">
        <f t="shared" ref="D7:D10" si="1">C7/B7*100</f>
        <v>55.40486637415237</v>
      </c>
      <c r="E7" s="272">
        <v>2325</v>
      </c>
      <c r="F7" s="273">
        <v>1291</v>
      </c>
      <c r="G7" s="274">
        <f t="shared" ref="G7:G10" si="2">F7/E7*100</f>
        <v>55.526881720430111</v>
      </c>
      <c r="H7" s="272">
        <v>1299</v>
      </c>
      <c r="I7" s="275">
        <v>724</v>
      </c>
      <c r="J7" s="265">
        <f t="shared" ref="J7:J10" si="3">I7/H7*100</f>
        <v>55.735180908391072</v>
      </c>
      <c r="K7" s="272">
        <v>288</v>
      </c>
      <c r="L7" s="276">
        <v>217</v>
      </c>
      <c r="M7" s="274">
        <f t="shared" si="0"/>
        <v>75.347222222222214</v>
      </c>
      <c r="N7" s="272">
        <v>74</v>
      </c>
      <c r="O7" s="276">
        <v>51</v>
      </c>
      <c r="P7" s="274">
        <f t="shared" ref="P7:P10" si="4">O7/N7*100</f>
        <v>68.918918918918919</v>
      </c>
      <c r="Q7" s="276">
        <v>0</v>
      </c>
      <c r="R7" s="277">
        <v>0</v>
      </c>
      <c r="S7" s="272">
        <v>77</v>
      </c>
      <c r="T7" s="276">
        <v>63</v>
      </c>
      <c r="U7" s="274">
        <f t="shared" ref="U7:U10" si="5">T7/S7*100</f>
        <v>81.818181818181827</v>
      </c>
      <c r="V7" s="272">
        <v>1886</v>
      </c>
      <c r="W7" s="278">
        <v>946</v>
      </c>
      <c r="X7" s="274">
        <f t="shared" ref="X7:X10" si="6">W7/V7*100</f>
        <v>50.159066808059386</v>
      </c>
      <c r="Y7" s="279">
        <v>1035</v>
      </c>
      <c r="Z7" s="272">
        <v>428</v>
      </c>
      <c r="AA7" s="263">
        <f t="shared" ref="AA7:AA10" si="7">Z7/Y7*100</f>
        <v>41.352657004830917</v>
      </c>
      <c r="AB7" s="280">
        <v>1000</v>
      </c>
      <c r="AC7" s="278">
        <v>383</v>
      </c>
      <c r="AD7" s="274">
        <f t="shared" ref="AD7:AD10" si="8">AC7/AB7*100</f>
        <v>38.299999999999997</v>
      </c>
      <c r="AE7" s="278">
        <v>830</v>
      </c>
      <c r="AF7" s="278">
        <v>186</v>
      </c>
      <c r="AG7" s="274">
        <f t="shared" ref="AG7:AG10" si="9">AF7/AE7*100</f>
        <v>22.409638554216869</v>
      </c>
      <c r="AH7" s="267"/>
      <c r="AI7" s="281"/>
    </row>
    <row r="8" spans="1:37" s="283" customFormat="1" ht="23.25" customHeight="1">
      <c r="A8" s="270" t="s">
        <v>110</v>
      </c>
      <c r="B8" s="271">
        <v>1858</v>
      </c>
      <c r="C8" s="272">
        <v>1041</v>
      </c>
      <c r="D8" s="263">
        <f t="shared" si="1"/>
        <v>56.02798708288482</v>
      </c>
      <c r="E8" s="272">
        <v>1751</v>
      </c>
      <c r="F8" s="282">
        <v>1015</v>
      </c>
      <c r="G8" s="274">
        <f t="shared" si="2"/>
        <v>57.966876070816674</v>
      </c>
      <c r="H8" s="272">
        <v>886</v>
      </c>
      <c r="I8" s="275">
        <v>465</v>
      </c>
      <c r="J8" s="265">
        <f t="shared" si="3"/>
        <v>52.483069977426631</v>
      </c>
      <c r="K8" s="272">
        <v>195</v>
      </c>
      <c r="L8" s="276">
        <v>169</v>
      </c>
      <c r="M8" s="274">
        <f t="shared" si="0"/>
        <v>86.666666666666671</v>
      </c>
      <c r="N8" s="272">
        <v>45</v>
      </c>
      <c r="O8" s="276">
        <v>42</v>
      </c>
      <c r="P8" s="274">
        <f t="shared" si="4"/>
        <v>93.333333333333329</v>
      </c>
      <c r="Q8" s="276">
        <v>0</v>
      </c>
      <c r="R8" s="276">
        <v>0</v>
      </c>
      <c r="S8" s="272">
        <v>81</v>
      </c>
      <c r="T8" s="276">
        <v>80</v>
      </c>
      <c r="U8" s="274">
        <f t="shared" si="5"/>
        <v>98.76543209876543</v>
      </c>
      <c r="V8" s="272">
        <v>1406</v>
      </c>
      <c r="W8" s="278">
        <v>709</v>
      </c>
      <c r="X8" s="274">
        <f t="shared" si="6"/>
        <v>50.426742532005683</v>
      </c>
      <c r="Y8" s="279">
        <v>845</v>
      </c>
      <c r="Z8" s="272">
        <v>290</v>
      </c>
      <c r="AA8" s="263">
        <f t="shared" si="7"/>
        <v>34.319526627218934</v>
      </c>
      <c r="AB8" s="280">
        <v>816</v>
      </c>
      <c r="AC8" s="278">
        <v>287</v>
      </c>
      <c r="AD8" s="274">
        <f t="shared" si="8"/>
        <v>35.171568627450981</v>
      </c>
      <c r="AE8" s="278">
        <v>677</v>
      </c>
      <c r="AF8" s="278">
        <v>145</v>
      </c>
      <c r="AG8" s="274">
        <f t="shared" si="9"/>
        <v>21.418020679468242</v>
      </c>
      <c r="AH8" s="267"/>
      <c r="AI8" s="281"/>
    </row>
    <row r="9" spans="1:37" s="269" customFormat="1" ht="24" customHeight="1">
      <c r="A9" s="284" t="s">
        <v>111</v>
      </c>
      <c r="B9" s="285">
        <v>734</v>
      </c>
      <c r="C9" s="286">
        <v>400</v>
      </c>
      <c r="D9" s="263">
        <f t="shared" si="1"/>
        <v>54.495912806539515</v>
      </c>
      <c r="E9" s="272">
        <v>724</v>
      </c>
      <c r="F9" s="282">
        <v>393</v>
      </c>
      <c r="G9" s="274">
        <f t="shared" si="2"/>
        <v>54.281767955801108</v>
      </c>
      <c r="H9" s="272">
        <v>341</v>
      </c>
      <c r="I9" s="275">
        <v>219</v>
      </c>
      <c r="J9" s="265">
        <f t="shared" si="3"/>
        <v>64.222873900293251</v>
      </c>
      <c r="K9" s="272">
        <v>109</v>
      </c>
      <c r="L9" s="276">
        <v>57</v>
      </c>
      <c r="M9" s="274">
        <f t="shared" si="0"/>
        <v>52.293577981651374</v>
      </c>
      <c r="N9" s="272">
        <v>20</v>
      </c>
      <c r="O9" s="276">
        <v>15</v>
      </c>
      <c r="P9" s="274">
        <f t="shared" si="4"/>
        <v>75</v>
      </c>
      <c r="Q9" s="276">
        <v>0</v>
      </c>
      <c r="R9" s="276">
        <v>0</v>
      </c>
      <c r="S9" s="272">
        <v>22</v>
      </c>
      <c r="T9" s="276">
        <v>29</v>
      </c>
      <c r="U9" s="274">
        <f t="shared" si="5"/>
        <v>131.81818181818181</v>
      </c>
      <c r="V9" s="272">
        <v>583</v>
      </c>
      <c r="W9" s="278">
        <v>300</v>
      </c>
      <c r="X9" s="274">
        <f t="shared" si="6"/>
        <v>51.457975986277873</v>
      </c>
      <c r="Y9" s="287">
        <v>312</v>
      </c>
      <c r="Z9" s="286">
        <v>120</v>
      </c>
      <c r="AA9" s="263">
        <f t="shared" si="7"/>
        <v>38.461538461538467</v>
      </c>
      <c r="AB9" s="280">
        <v>310</v>
      </c>
      <c r="AC9" s="278">
        <v>119</v>
      </c>
      <c r="AD9" s="274">
        <f t="shared" si="8"/>
        <v>38.387096774193544</v>
      </c>
      <c r="AE9" s="278">
        <v>277</v>
      </c>
      <c r="AF9" s="278">
        <v>77</v>
      </c>
      <c r="AG9" s="274">
        <f t="shared" si="9"/>
        <v>27.797833935018051</v>
      </c>
      <c r="AH9" s="267"/>
      <c r="AI9" s="281"/>
    </row>
    <row r="10" spans="1:37" s="269" customFormat="1" ht="21" customHeight="1">
      <c r="A10" s="284" t="s">
        <v>112</v>
      </c>
      <c r="B10" s="285">
        <v>1086</v>
      </c>
      <c r="C10" s="286">
        <v>598</v>
      </c>
      <c r="D10" s="263">
        <f t="shared" si="1"/>
        <v>55.064456721915292</v>
      </c>
      <c r="E10" s="272">
        <v>1067</v>
      </c>
      <c r="F10" s="282">
        <v>583</v>
      </c>
      <c r="G10" s="274">
        <f t="shared" si="2"/>
        <v>54.639175257731956</v>
      </c>
      <c r="H10" s="272">
        <v>538</v>
      </c>
      <c r="I10" s="275">
        <v>284</v>
      </c>
      <c r="J10" s="265">
        <f t="shared" si="3"/>
        <v>52.788104089219331</v>
      </c>
      <c r="K10" s="272">
        <v>212</v>
      </c>
      <c r="L10" s="276">
        <v>86</v>
      </c>
      <c r="M10" s="274">
        <f t="shared" si="0"/>
        <v>40.566037735849058</v>
      </c>
      <c r="N10" s="272">
        <v>19</v>
      </c>
      <c r="O10" s="276">
        <v>15</v>
      </c>
      <c r="P10" s="274">
        <f t="shared" si="4"/>
        <v>78.94736842105263</v>
      </c>
      <c r="Q10" s="276">
        <v>0</v>
      </c>
      <c r="R10" s="276">
        <v>0</v>
      </c>
      <c r="S10" s="272">
        <v>38</v>
      </c>
      <c r="T10" s="276">
        <v>49</v>
      </c>
      <c r="U10" s="274">
        <f t="shared" si="5"/>
        <v>128.94736842105263</v>
      </c>
      <c r="V10" s="272">
        <v>785</v>
      </c>
      <c r="W10" s="278">
        <v>436</v>
      </c>
      <c r="X10" s="274">
        <f t="shared" si="6"/>
        <v>55.541401273885349</v>
      </c>
      <c r="Y10" s="287">
        <v>427</v>
      </c>
      <c r="Z10" s="286">
        <v>204</v>
      </c>
      <c r="AA10" s="263">
        <f t="shared" si="7"/>
        <v>47.775175644028103</v>
      </c>
      <c r="AB10" s="280">
        <v>426</v>
      </c>
      <c r="AC10" s="278">
        <v>199</v>
      </c>
      <c r="AD10" s="274">
        <f t="shared" si="8"/>
        <v>46.713615023474183</v>
      </c>
      <c r="AE10" s="278">
        <v>341</v>
      </c>
      <c r="AF10" s="278">
        <v>94</v>
      </c>
      <c r="AG10" s="274">
        <f t="shared" si="9"/>
        <v>27.565982404692079</v>
      </c>
      <c r="AH10" s="267"/>
      <c r="AI10" s="281"/>
    </row>
    <row r="11" spans="1:37">
      <c r="N11" s="289"/>
      <c r="O11" s="289"/>
      <c r="P11" s="289"/>
      <c r="Q11" s="289"/>
      <c r="R11" s="289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</row>
    <row r="12" spans="1:37" ht="30" customHeight="1">
      <c r="N12" s="289"/>
      <c r="O12" s="289"/>
      <c r="P12" s="289"/>
      <c r="Q12" s="289"/>
      <c r="R12" s="28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</row>
    <row r="13" spans="1:37"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AB13" s="290"/>
      <c r="AC13" s="289"/>
      <c r="AD13" s="289"/>
    </row>
    <row r="14" spans="1:37"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AB14" s="290"/>
      <c r="AC14" s="289"/>
      <c r="AD14" s="289"/>
    </row>
    <row r="15" spans="1:37"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AB15" s="290"/>
      <c r="AC15" s="289"/>
      <c r="AD15" s="289"/>
    </row>
    <row r="16" spans="1:37"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AB16" s="290"/>
      <c r="AC16" s="289"/>
      <c r="AD16" s="289"/>
    </row>
    <row r="17" spans="14:30"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AB17" s="290"/>
      <c r="AC17" s="289"/>
      <c r="AD17" s="289"/>
    </row>
    <row r="18" spans="14:30"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AB18" s="290"/>
      <c r="AC18" s="289"/>
      <c r="AD18" s="289"/>
    </row>
    <row r="19" spans="14:30"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AB19" s="290"/>
      <c r="AC19" s="289"/>
      <c r="AD19" s="289"/>
    </row>
    <row r="20" spans="14:30"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AB20" s="290"/>
      <c r="AC20" s="289"/>
      <c r="AD20" s="289"/>
    </row>
    <row r="21" spans="14:30"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AB21" s="290"/>
      <c r="AC21" s="289"/>
      <c r="AD21" s="289"/>
    </row>
    <row r="22" spans="14:30"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AB22" s="290"/>
      <c r="AC22" s="289"/>
      <c r="AD22" s="289"/>
    </row>
    <row r="23" spans="14:30"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AB23" s="290"/>
      <c r="AC23" s="289"/>
      <c r="AD23" s="289"/>
    </row>
    <row r="24" spans="14:30"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AB24" s="290"/>
      <c r="AC24" s="289"/>
      <c r="AD24" s="289"/>
    </row>
    <row r="25" spans="14:30"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AB25" s="290"/>
      <c r="AC25" s="289"/>
      <c r="AD25" s="289"/>
    </row>
    <row r="26" spans="14:30"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AB26" s="290"/>
      <c r="AC26" s="289"/>
      <c r="AD26" s="289"/>
    </row>
    <row r="27" spans="14:30"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AB27" s="290"/>
      <c r="AC27" s="289"/>
      <c r="AD27" s="289"/>
    </row>
    <row r="28" spans="14:30"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AB28" s="290"/>
      <c r="AC28" s="289"/>
      <c r="AD28" s="289"/>
    </row>
    <row r="29" spans="14:30"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AB29" s="290"/>
      <c r="AC29" s="289"/>
      <c r="AD29" s="289"/>
    </row>
    <row r="30" spans="14:30"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AB30" s="290"/>
      <c r="AC30" s="289"/>
      <c r="AD30" s="289"/>
    </row>
    <row r="31" spans="14:30"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AB31" s="290"/>
      <c r="AC31" s="289"/>
      <c r="AD31" s="289"/>
    </row>
    <row r="32" spans="14:30"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AB32" s="290"/>
      <c r="AC32" s="289"/>
      <c r="AD32" s="289"/>
    </row>
    <row r="33" spans="14:30"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AB33" s="290"/>
      <c r="AC33" s="289"/>
      <c r="AD33" s="289"/>
    </row>
    <row r="34" spans="14:30"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AB34" s="290"/>
      <c r="AC34" s="289"/>
      <c r="AD34" s="289"/>
    </row>
    <row r="35" spans="14:30"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AB35" s="290"/>
      <c r="AC35" s="289"/>
      <c r="AD35" s="289"/>
    </row>
    <row r="36" spans="14:30"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AB36" s="290"/>
      <c r="AC36" s="289"/>
      <c r="AD36" s="289"/>
    </row>
    <row r="37" spans="14:30"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AB37" s="290"/>
      <c r="AC37" s="289"/>
      <c r="AD37" s="289"/>
    </row>
    <row r="38" spans="14:30"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AB38" s="290"/>
      <c r="AC38" s="289"/>
      <c r="AD38" s="289"/>
    </row>
    <row r="39" spans="14:30"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AB39" s="290"/>
      <c r="AC39" s="289"/>
      <c r="AD39" s="289"/>
    </row>
    <row r="40" spans="14:30"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AB40" s="290"/>
      <c r="AC40" s="289"/>
      <c r="AD40" s="289"/>
    </row>
    <row r="41" spans="14:30"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AB41" s="290"/>
      <c r="AC41" s="289"/>
      <c r="AD41" s="289"/>
    </row>
    <row r="42" spans="14:30"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AB42" s="290"/>
      <c r="AC42" s="289"/>
      <c r="AD42" s="289"/>
    </row>
    <row r="43" spans="14:30"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AB43" s="290"/>
      <c r="AC43" s="289"/>
      <c r="AD43" s="289"/>
    </row>
    <row r="44" spans="14:30"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AB44" s="290"/>
      <c r="AC44" s="289"/>
      <c r="AD44" s="289"/>
    </row>
    <row r="45" spans="14:30"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AB45" s="290"/>
      <c r="AC45" s="289"/>
      <c r="AD45" s="289"/>
    </row>
    <row r="46" spans="14:30"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AB46" s="290"/>
      <c r="AC46" s="289"/>
      <c r="AD46" s="289"/>
    </row>
    <row r="47" spans="14:30"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AB47" s="290"/>
      <c r="AC47" s="289"/>
      <c r="AD47" s="289"/>
    </row>
    <row r="48" spans="14:30"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AB48" s="290"/>
      <c r="AC48" s="289"/>
      <c r="AD48" s="289"/>
    </row>
    <row r="49" spans="14:30"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AB49" s="290"/>
      <c r="AC49" s="289"/>
      <c r="AD49" s="289"/>
    </row>
    <row r="50" spans="14:30"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AB50" s="290"/>
      <c r="AC50" s="289"/>
      <c r="AD50" s="289"/>
    </row>
    <row r="51" spans="14:30"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AB51" s="290"/>
      <c r="AC51" s="289"/>
      <c r="AD51" s="289"/>
    </row>
    <row r="52" spans="14:30"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AB52" s="290"/>
      <c r="AC52" s="289"/>
      <c r="AD52" s="289"/>
    </row>
    <row r="53" spans="14:30"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AB53" s="290"/>
      <c r="AC53" s="289"/>
      <c r="AD53" s="289"/>
    </row>
    <row r="54" spans="14:30"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AB54" s="290"/>
      <c r="AC54" s="289"/>
      <c r="AD54" s="289"/>
    </row>
    <row r="55" spans="14:30"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AB55" s="290"/>
      <c r="AC55" s="289"/>
      <c r="AD55" s="289"/>
    </row>
    <row r="56" spans="14:30"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AB56" s="290"/>
      <c r="AC56" s="289"/>
      <c r="AD56" s="289"/>
    </row>
    <row r="57" spans="14:30"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AB57" s="290"/>
      <c r="AC57" s="289"/>
      <c r="AD57" s="289"/>
    </row>
    <row r="58" spans="14:30"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AB58" s="290"/>
      <c r="AC58" s="289"/>
      <c r="AD58" s="289"/>
    </row>
    <row r="59" spans="14:30">
      <c r="Q59" s="289"/>
      <c r="R59" s="289"/>
    </row>
    <row r="60" spans="14:30">
      <c r="Q60" s="289"/>
      <c r="R60" s="289"/>
    </row>
    <row r="61" spans="14:30">
      <c r="Q61" s="289"/>
      <c r="R61" s="289"/>
    </row>
    <row r="62" spans="14:30">
      <c r="Q62" s="289"/>
      <c r="R62" s="289"/>
    </row>
  </sheetData>
  <mergeCells count="16"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6" zoomScale="80" zoomScaleNormal="70" zoomScaleSheetLayoutView="80" workbookViewId="0">
      <selection activeCell="E36" sqref="D36:E36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31" t="s">
        <v>113</v>
      </c>
      <c r="B1" s="331"/>
      <c r="C1" s="331"/>
      <c r="D1" s="331"/>
      <c r="E1" s="331"/>
    </row>
    <row r="2" spans="1:11" s="2" customFormat="1" ht="23.25" customHeight="1">
      <c r="A2" s="324" t="s">
        <v>0</v>
      </c>
      <c r="B2" s="332" t="s">
        <v>114</v>
      </c>
      <c r="C2" s="332" t="s">
        <v>115</v>
      </c>
      <c r="D2" s="327" t="s">
        <v>1</v>
      </c>
      <c r="E2" s="328"/>
    </row>
    <row r="3" spans="1:11" s="2" customFormat="1" ht="42" customHeight="1">
      <c r="A3" s="325"/>
      <c r="B3" s="333"/>
      <c r="C3" s="333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116</v>
      </c>
      <c r="B5" s="19">
        <v>1266</v>
      </c>
      <c r="C5" s="19">
        <v>756</v>
      </c>
      <c r="D5" s="9">
        <f>C5/B5*100</f>
        <v>59.715639810426538</v>
      </c>
      <c r="E5" s="20">
        <f>C5-B5</f>
        <v>-510</v>
      </c>
      <c r="K5" s="10"/>
    </row>
    <row r="6" spans="1:11" s="2" customFormat="1" ht="31.5" customHeight="1">
      <c r="A6" s="231" t="s">
        <v>49</v>
      </c>
      <c r="B6" s="19">
        <v>1204</v>
      </c>
      <c r="C6" s="19">
        <v>707</v>
      </c>
      <c r="D6" s="9">
        <f>C6/B6*100</f>
        <v>58.720930232558146</v>
      </c>
      <c r="E6" s="20">
        <f t="shared" ref="E6:E11" si="0">C6-B6</f>
        <v>-497</v>
      </c>
      <c r="K6" s="10"/>
    </row>
    <row r="7" spans="1:11" s="2" customFormat="1" ht="31.5" customHeight="1">
      <c r="A7" s="232" t="s">
        <v>92</v>
      </c>
      <c r="B7" s="19">
        <v>671</v>
      </c>
      <c r="C7" s="19">
        <v>387</v>
      </c>
      <c r="D7" s="9">
        <f>C7/B7*100</f>
        <v>57.67511177347243</v>
      </c>
      <c r="E7" s="20">
        <f t="shared" si="0"/>
        <v>-284</v>
      </c>
      <c r="K7" s="10"/>
    </row>
    <row r="8" spans="1:11" s="2" customFormat="1" ht="54.75" customHeight="1">
      <c r="A8" s="11" t="s">
        <v>93</v>
      </c>
      <c r="B8" s="19">
        <v>171</v>
      </c>
      <c r="C8" s="19">
        <v>121</v>
      </c>
      <c r="D8" s="9">
        <f t="shared" ref="D8:D11" si="1">C8/B8*100</f>
        <v>70.760233918128662</v>
      </c>
      <c r="E8" s="20">
        <f t="shared" si="0"/>
        <v>-50</v>
      </c>
      <c r="K8" s="10"/>
    </row>
    <row r="9" spans="1:11" s="2" customFormat="1" ht="35.25" customHeight="1">
      <c r="A9" s="12" t="s">
        <v>117</v>
      </c>
      <c r="B9" s="292">
        <v>24</v>
      </c>
      <c r="C9" s="293">
        <v>24</v>
      </c>
      <c r="D9" s="9">
        <f t="shared" si="1"/>
        <v>100</v>
      </c>
      <c r="E9" s="20">
        <f t="shared" si="0"/>
        <v>0</v>
      </c>
      <c r="K9" s="10"/>
    </row>
    <row r="10" spans="1:11" s="2" customFormat="1" ht="45.75" customHeight="1">
      <c r="A10" s="12" t="s">
        <v>51</v>
      </c>
      <c r="B10" s="293">
        <v>25</v>
      </c>
      <c r="C10" s="293">
        <v>15</v>
      </c>
      <c r="D10" s="9">
        <f t="shared" si="1"/>
        <v>60</v>
      </c>
      <c r="E10" s="20">
        <f t="shared" si="0"/>
        <v>-10</v>
      </c>
      <c r="K10" s="10"/>
    </row>
    <row r="11" spans="1:11" s="2" customFormat="1" ht="55.5" customHeight="1">
      <c r="A11" s="12" t="s">
        <v>52</v>
      </c>
      <c r="B11" s="19">
        <v>1046</v>
      </c>
      <c r="C11" s="19">
        <v>526</v>
      </c>
      <c r="D11" s="9">
        <f t="shared" si="1"/>
        <v>50.286806883365202</v>
      </c>
      <c r="E11" s="20">
        <f t="shared" si="0"/>
        <v>-520</v>
      </c>
      <c r="K11" s="10"/>
    </row>
    <row r="12" spans="1:11" s="2" customFormat="1" ht="12.75" customHeight="1">
      <c r="A12" s="320" t="s">
        <v>9</v>
      </c>
      <c r="B12" s="321"/>
      <c r="C12" s="321"/>
      <c r="D12" s="321"/>
      <c r="E12" s="321"/>
      <c r="K12" s="10"/>
    </row>
    <row r="13" spans="1:11" s="2" customFormat="1" ht="15" customHeight="1">
      <c r="A13" s="322"/>
      <c r="B13" s="323"/>
      <c r="C13" s="323"/>
      <c r="D13" s="323"/>
      <c r="E13" s="323"/>
      <c r="K13" s="10"/>
    </row>
    <row r="14" spans="1:11" s="2" customFormat="1" ht="20.25" customHeight="1">
      <c r="A14" s="324" t="s">
        <v>0</v>
      </c>
      <c r="B14" s="326" t="s">
        <v>95</v>
      </c>
      <c r="C14" s="326" t="s">
        <v>76</v>
      </c>
      <c r="D14" s="327" t="s">
        <v>1</v>
      </c>
      <c r="E14" s="328"/>
      <c r="K14" s="10"/>
    </row>
    <row r="15" spans="1:11" ht="35.25" customHeight="1">
      <c r="A15" s="325"/>
      <c r="B15" s="326"/>
      <c r="C15" s="326"/>
      <c r="D15" s="3" t="s">
        <v>2</v>
      </c>
      <c r="E15" s="4" t="s">
        <v>10</v>
      </c>
      <c r="K15" s="10"/>
    </row>
    <row r="16" spans="1:11" ht="24" customHeight="1">
      <c r="A16" s="8" t="s">
        <v>116</v>
      </c>
      <c r="B16" s="294">
        <v>553</v>
      </c>
      <c r="C16" s="294">
        <v>206</v>
      </c>
      <c r="D16" s="153">
        <f>C16/B16*100</f>
        <v>37.251356238698015</v>
      </c>
      <c r="E16" s="21">
        <f>C16-B16</f>
        <v>-347</v>
      </c>
      <c r="K16" s="10"/>
    </row>
    <row r="17" spans="1:11" ht="25.5" customHeight="1">
      <c r="A17" s="233" t="s">
        <v>98</v>
      </c>
      <c r="B17" s="294">
        <v>534</v>
      </c>
      <c r="C17" s="294">
        <v>182</v>
      </c>
      <c r="D17" s="153">
        <f t="shared" ref="D17:D18" si="2">C17/B17*100</f>
        <v>34.082397003745321</v>
      </c>
      <c r="E17" s="21">
        <f t="shared" ref="E17:E18" si="3">C17-B17</f>
        <v>-352</v>
      </c>
      <c r="K17" s="10"/>
    </row>
    <row r="18" spans="1:11" ht="33.75" customHeight="1">
      <c r="A18" s="13" t="s">
        <v>53</v>
      </c>
      <c r="B18" s="294">
        <v>477</v>
      </c>
      <c r="C18" s="294">
        <v>120</v>
      </c>
      <c r="D18" s="153">
        <f t="shared" si="2"/>
        <v>25.157232704402517</v>
      </c>
      <c r="E18" s="21">
        <f t="shared" si="3"/>
        <v>-357</v>
      </c>
      <c r="K18" s="10"/>
    </row>
    <row r="19" spans="1:11" ht="41.25" customHeight="1">
      <c r="A19" s="329"/>
      <c r="B19" s="329"/>
      <c r="C19" s="329"/>
      <c r="D19" s="329"/>
      <c r="E19" s="329"/>
    </row>
    <row r="22" spans="1:11">
      <c r="A22" s="295"/>
    </row>
  </sheetData>
  <mergeCells count="11">
    <mergeCell ref="A12:E13"/>
    <mergeCell ref="A1:E1"/>
    <mergeCell ref="A2:A3"/>
    <mergeCell ref="B2:B3"/>
    <mergeCell ref="C2:C3"/>
    <mergeCell ref="D2:E2"/>
    <mergeCell ref="A14:A15"/>
    <mergeCell ref="B14:B15"/>
    <mergeCell ref="C14:C15"/>
    <mergeCell ref="D14:E14"/>
    <mergeCell ref="A19:E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U1" zoomScale="90" zoomScaleNormal="90" zoomScaleSheetLayoutView="90" workbookViewId="0">
      <selection activeCell="AE14" sqref="AE14"/>
    </sheetView>
  </sheetViews>
  <sheetFormatPr defaultColWidth="9.109375" defaultRowHeight="13.8"/>
  <cols>
    <col min="1" max="1" width="30.44140625" style="288" customWidth="1"/>
    <col min="2" max="2" width="9.5546875" style="288" customWidth="1"/>
    <col min="3" max="3" width="9.33203125" style="288" customWidth="1"/>
    <col min="4" max="4" width="9.109375" style="288" customWidth="1"/>
    <col min="5" max="7" width="8.6640625" style="288" customWidth="1"/>
    <col min="8" max="10" width="9.6640625" style="288" customWidth="1"/>
    <col min="11" max="16" width="8.6640625" style="288" customWidth="1"/>
    <col min="17" max="18" width="9.6640625" style="288" customWidth="1"/>
    <col min="19" max="20" width="9.44140625" style="288" customWidth="1"/>
    <col min="21" max="21" width="8.5546875" style="288" customWidth="1"/>
    <col min="22" max="23" width="9.44140625" style="288" customWidth="1"/>
    <col min="24" max="24" width="8.5546875" style="288" customWidth="1"/>
    <col min="25" max="25" width="9.5546875" style="288" customWidth="1"/>
    <col min="26" max="26" width="9.33203125" style="288" customWidth="1"/>
    <col min="27" max="27" width="9.109375" style="288" customWidth="1"/>
    <col min="28" max="28" width="8.6640625" style="288" customWidth="1"/>
    <col min="29" max="29" width="8.88671875" style="288" customWidth="1"/>
    <col min="30" max="30" width="8.5546875" style="288" customWidth="1"/>
    <col min="31" max="16384" width="9.109375" style="288"/>
  </cols>
  <sheetData>
    <row r="1" spans="1:35" s="237" customFormat="1" ht="43.5" customHeight="1">
      <c r="A1" s="296" t="s">
        <v>118</v>
      </c>
      <c r="B1" s="340" t="s">
        <v>119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296"/>
      <c r="T1" s="296"/>
      <c r="U1" s="296"/>
      <c r="V1" s="296"/>
      <c r="W1" s="296"/>
      <c r="X1" s="296"/>
      <c r="Y1" s="236"/>
      <c r="Z1" s="236"/>
      <c r="AA1" s="236"/>
      <c r="AB1" s="296"/>
      <c r="AC1" s="296"/>
      <c r="AD1" s="296"/>
      <c r="AE1" s="296"/>
      <c r="AF1" s="296"/>
      <c r="AG1" s="296"/>
    </row>
    <row r="2" spans="1:35" s="240" customFormat="1" ht="14.2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9"/>
      <c r="M2" s="238"/>
      <c r="N2" s="238"/>
      <c r="O2" s="239"/>
      <c r="Q2" s="239"/>
      <c r="R2" s="239"/>
      <c r="S2" s="238"/>
      <c r="T2" s="239"/>
      <c r="U2" s="238"/>
      <c r="V2" s="242"/>
      <c r="W2" s="297"/>
      <c r="X2" s="242"/>
      <c r="Y2" s="238"/>
      <c r="Z2" s="238"/>
      <c r="AA2" s="238"/>
      <c r="AC2" s="297"/>
      <c r="AD2" s="298"/>
      <c r="AE2" s="298"/>
      <c r="AF2" s="299"/>
      <c r="AG2" s="298" t="s">
        <v>13</v>
      </c>
    </row>
    <row r="3" spans="1:35" s="244" customFormat="1" ht="74.25" customHeight="1">
      <c r="A3" s="345"/>
      <c r="B3" s="335" t="s">
        <v>101</v>
      </c>
      <c r="C3" s="336"/>
      <c r="D3" s="337"/>
      <c r="E3" s="334" t="s">
        <v>17</v>
      </c>
      <c r="F3" s="334"/>
      <c r="G3" s="334"/>
      <c r="H3" s="334" t="s">
        <v>102</v>
      </c>
      <c r="I3" s="334"/>
      <c r="J3" s="334"/>
      <c r="K3" s="334" t="s">
        <v>103</v>
      </c>
      <c r="L3" s="334"/>
      <c r="M3" s="334"/>
      <c r="N3" s="334" t="s">
        <v>104</v>
      </c>
      <c r="O3" s="334"/>
      <c r="P3" s="334"/>
      <c r="Q3" s="344" t="s">
        <v>70</v>
      </c>
      <c r="R3" s="344"/>
      <c r="S3" s="334" t="s">
        <v>105</v>
      </c>
      <c r="T3" s="334"/>
      <c r="U3" s="334"/>
      <c r="V3" s="335" t="s">
        <v>14</v>
      </c>
      <c r="W3" s="336"/>
      <c r="X3" s="337"/>
      <c r="Y3" s="335" t="s">
        <v>106</v>
      </c>
      <c r="Z3" s="336"/>
      <c r="AA3" s="337"/>
      <c r="AB3" s="335" t="s">
        <v>107</v>
      </c>
      <c r="AC3" s="336"/>
      <c r="AD3" s="337"/>
      <c r="AE3" s="334" t="s">
        <v>120</v>
      </c>
      <c r="AF3" s="334"/>
      <c r="AG3" s="334"/>
    </row>
    <row r="4" spans="1:35" s="251" customFormat="1" ht="26.25" customHeight="1">
      <c r="A4" s="346"/>
      <c r="B4" s="300" t="s">
        <v>58</v>
      </c>
      <c r="C4" s="300" t="s">
        <v>108</v>
      </c>
      <c r="D4" s="245" t="s">
        <v>2</v>
      </c>
      <c r="E4" s="300" t="s">
        <v>58</v>
      </c>
      <c r="F4" s="300" t="s">
        <v>108</v>
      </c>
      <c r="G4" s="247" t="s">
        <v>2</v>
      </c>
      <c r="H4" s="248" t="s">
        <v>58</v>
      </c>
      <c r="I4" s="248" t="s">
        <v>108</v>
      </c>
      <c r="J4" s="249" t="s">
        <v>2</v>
      </c>
      <c r="K4" s="300" t="s">
        <v>58</v>
      </c>
      <c r="L4" s="300" t="s">
        <v>108</v>
      </c>
      <c r="M4" s="247" t="s">
        <v>2</v>
      </c>
      <c r="N4" s="300" t="s">
        <v>58</v>
      </c>
      <c r="O4" s="300" t="s">
        <v>108</v>
      </c>
      <c r="P4" s="247" t="s">
        <v>2</v>
      </c>
      <c r="Q4" s="248" t="s">
        <v>58</v>
      </c>
      <c r="R4" s="248" t="s">
        <v>108</v>
      </c>
      <c r="S4" s="300" t="s">
        <v>58</v>
      </c>
      <c r="T4" s="300" t="s">
        <v>108</v>
      </c>
      <c r="U4" s="247" t="s">
        <v>2</v>
      </c>
      <c r="V4" s="300" t="s">
        <v>58</v>
      </c>
      <c r="W4" s="300" t="s">
        <v>108</v>
      </c>
      <c r="X4" s="247" t="s">
        <v>2</v>
      </c>
      <c r="Y4" s="245" t="s">
        <v>58</v>
      </c>
      <c r="Z4" s="245" t="s">
        <v>108</v>
      </c>
      <c r="AA4" s="245" t="s">
        <v>2</v>
      </c>
      <c r="AB4" s="301" t="s">
        <v>58</v>
      </c>
      <c r="AC4" s="301" t="s">
        <v>108</v>
      </c>
      <c r="AD4" s="302" t="s">
        <v>2</v>
      </c>
      <c r="AE4" s="300" t="s">
        <v>58</v>
      </c>
      <c r="AF4" s="300" t="s">
        <v>108</v>
      </c>
      <c r="AG4" s="247" t="s">
        <v>2</v>
      </c>
    </row>
    <row r="5" spans="1:35" s="303" customFormat="1" ht="11.25" customHeight="1">
      <c r="A5" s="253" t="s">
        <v>3</v>
      </c>
      <c r="B5" s="253">
        <v>1</v>
      </c>
      <c r="C5" s="254">
        <v>2</v>
      </c>
      <c r="D5" s="254">
        <v>3</v>
      </c>
      <c r="E5" s="254">
        <v>4</v>
      </c>
      <c r="F5" s="254">
        <v>5</v>
      </c>
      <c r="G5" s="254">
        <v>6</v>
      </c>
      <c r="H5" s="254">
        <v>7</v>
      </c>
      <c r="I5" s="254">
        <v>8</v>
      </c>
      <c r="J5" s="254">
        <v>9</v>
      </c>
      <c r="K5" s="254">
        <v>10</v>
      </c>
      <c r="L5" s="257">
        <v>11</v>
      </c>
      <c r="M5" s="254">
        <v>12</v>
      </c>
      <c r="N5" s="254">
        <v>13</v>
      </c>
      <c r="O5" s="257">
        <v>14</v>
      </c>
      <c r="P5" s="254">
        <v>15</v>
      </c>
      <c r="Q5" s="257">
        <v>16</v>
      </c>
      <c r="R5" s="257">
        <v>17</v>
      </c>
      <c r="S5" s="254">
        <v>18</v>
      </c>
      <c r="T5" s="257">
        <v>19</v>
      </c>
      <c r="U5" s="254">
        <v>20</v>
      </c>
      <c r="V5" s="254">
        <v>21</v>
      </c>
      <c r="W5" s="257">
        <v>22</v>
      </c>
      <c r="X5" s="254">
        <v>23</v>
      </c>
      <c r="Y5" s="253">
        <v>24</v>
      </c>
      <c r="Z5" s="254">
        <v>25</v>
      </c>
      <c r="AA5" s="254">
        <v>26</v>
      </c>
      <c r="AB5" s="254">
        <v>27</v>
      </c>
      <c r="AC5" s="257">
        <v>28</v>
      </c>
      <c r="AD5" s="254">
        <v>29</v>
      </c>
      <c r="AE5" s="254">
        <v>30</v>
      </c>
      <c r="AF5" s="257">
        <v>31</v>
      </c>
      <c r="AG5" s="254">
        <v>32</v>
      </c>
    </row>
    <row r="6" spans="1:35" s="268" customFormat="1" ht="16.5" customHeight="1">
      <c r="A6" s="260" t="s">
        <v>16</v>
      </c>
      <c r="B6" s="304">
        <f>SUM(B7:B10)</f>
        <v>1266</v>
      </c>
      <c r="C6" s="262">
        <f>SUM(C7:C10)</f>
        <v>756</v>
      </c>
      <c r="D6" s="263">
        <f>C6/B6*100</f>
        <v>59.715639810426538</v>
      </c>
      <c r="E6" s="264">
        <f>SUM(E7:E10)</f>
        <v>1204</v>
      </c>
      <c r="F6" s="264">
        <f>SUM(F7:F10)</f>
        <v>707</v>
      </c>
      <c r="G6" s="265">
        <f>F6/E6*100</f>
        <v>58.720930232558146</v>
      </c>
      <c r="H6" s="264">
        <f>SUM(H7:H10)</f>
        <v>671</v>
      </c>
      <c r="I6" s="264">
        <f>SUM(I7:I10)</f>
        <v>387</v>
      </c>
      <c r="J6" s="265">
        <f>I6/H6*100</f>
        <v>57.67511177347243</v>
      </c>
      <c r="K6" s="264">
        <f>SUM(K7:K10)</f>
        <v>171</v>
      </c>
      <c r="L6" s="261">
        <f>SUM(L7:L10)</f>
        <v>121</v>
      </c>
      <c r="M6" s="265">
        <f>L6/K6*100</f>
        <v>70.760233918128662</v>
      </c>
      <c r="N6" s="264">
        <f>SUM(N7:N10)</f>
        <v>24</v>
      </c>
      <c r="O6" s="261">
        <f>SUM(O7:O10)</f>
        <v>24</v>
      </c>
      <c r="P6" s="265">
        <f>O6/N6*100</f>
        <v>100</v>
      </c>
      <c r="Q6" s="261">
        <f>SUM(Q7:Q10)</f>
        <v>0</v>
      </c>
      <c r="R6" s="261">
        <f>SUM(R7:R10)</f>
        <v>0</v>
      </c>
      <c r="S6" s="264">
        <f>SUM(S7:S10)</f>
        <v>25</v>
      </c>
      <c r="T6" s="261">
        <f>SUM(T7:T10)</f>
        <v>15</v>
      </c>
      <c r="U6" s="265">
        <f>T6/S6*100</f>
        <v>60</v>
      </c>
      <c r="V6" s="264">
        <f>SUM(V7:V10)</f>
        <v>1046</v>
      </c>
      <c r="W6" s="261">
        <f>SUM(W7:W10)</f>
        <v>526</v>
      </c>
      <c r="X6" s="265">
        <f>W6/V6*100</f>
        <v>50.286806883365202</v>
      </c>
      <c r="Y6" s="304">
        <f>SUM(Y7:Y10)</f>
        <v>553</v>
      </c>
      <c r="Z6" s="262">
        <f>SUM(Z7:Z10)</f>
        <v>206</v>
      </c>
      <c r="AA6" s="263">
        <f>Z6/Y6*100</f>
        <v>37.251356238698015</v>
      </c>
      <c r="AB6" s="264">
        <f>SUM(AB7:AB10)</f>
        <v>534</v>
      </c>
      <c r="AC6" s="261">
        <f>SUM(AC7:AC10)</f>
        <v>182</v>
      </c>
      <c r="AD6" s="265">
        <f>AC6/AB6*100</f>
        <v>34.082397003745321</v>
      </c>
      <c r="AE6" s="264">
        <f>SUM(AE7:AE10)</f>
        <v>477</v>
      </c>
      <c r="AF6" s="261">
        <f>SUM(AF7:AF10)</f>
        <v>120</v>
      </c>
      <c r="AG6" s="265">
        <f>AF6/AE6*100</f>
        <v>25.157232704402517</v>
      </c>
      <c r="AH6" s="267"/>
    </row>
    <row r="7" spans="1:35" s="269" customFormat="1" ht="21.75" customHeight="1">
      <c r="A7" s="279" t="s">
        <v>109</v>
      </c>
      <c r="B7" s="271">
        <v>612</v>
      </c>
      <c r="C7" s="272">
        <v>351</v>
      </c>
      <c r="D7" s="263">
        <f t="shared" ref="D7:D10" si="0">C7/B7*100</f>
        <v>57.352941176470587</v>
      </c>
      <c r="E7" s="272">
        <v>566</v>
      </c>
      <c r="F7" s="275">
        <v>320</v>
      </c>
      <c r="G7" s="265">
        <f t="shared" ref="G7:G10" si="1">F7/E7*100</f>
        <v>56.537102473498237</v>
      </c>
      <c r="H7" s="272">
        <v>336</v>
      </c>
      <c r="I7" s="275">
        <v>181</v>
      </c>
      <c r="J7" s="265">
        <f t="shared" ref="J7:J10" si="2">I7/H7*100</f>
        <v>53.869047619047613</v>
      </c>
      <c r="K7" s="272">
        <v>72</v>
      </c>
      <c r="L7" s="276">
        <v>60</v>
      </c>
      <c r="M7" s="265">
        <f t="shared" ref="M7:M10" si="3">L7/K7*100</f>
        <v>83.333333333333343</v>
      </c>
      <c r="N7" s="272">
        <v>9</v>
      </c>
      <c r="O7" s="276">
        <v>10</v>
      </c>
      <c r="P7" s="265">
        <f t="shared" ref="P7:P9" si="4">O7/N7*100</f>
        <v>111.11111111111111</v>
      </c>
      <c r="Q7" s="276">
        <v>0</v>
      </c>
      <c r="R7" s="277">
        <v>0</v>
      </c>
      <c r="S7" s="305">
        <v>14</v>
      </c>
      <c r="T7" s="276">
        <v>1</v>
      </c>
      <c r="U7" s="265">
        <f t="shared" ref="U7:U9" si="5">T7/S7*100</f>
        <v>7.1428571428571423</v>
      </c>
      <c r="V7" s="272">
        <v>517</v>
      </c>
      <c r="W7" s="276">
        <v>233</v>
      </c>
      <c r="X7" s="265">
        <f t="shared" ref="X7:X10" si="6">W7/V7*100</f>
        <v>45.067698259187623</v>
      </c>
      <c r="Y7" s="271">
        <v>272</v>
      </c>
      <c r="Z7" s="272">
        <v>92</v>
      </c>
      <c r="AA7" s="263">
        <f t="shared" ref="AA7:AA10" si="7">Z7/Y7*100</f>
        <v>33.82352941176471</v>
      </c>
      <c r="AB7" s="272">
        <v>257</v>
      </c>
      <c r="AC7" s="276">
        <v>75</v>
      </c>
      <c r="AD7" s="265">
        <f t="shared" ref="AD7:AD10" si="8">AC7/AB7*100</f>
        <v>29.18287937743191</v>
      </c>
      <c r="AE7" s="272">
        <v>233</v>
      </c>
      <c r="AF7" s="276">
        <v>56</v>
      </c>
      <c r="AG7" s="265">
        <f t="shared" ref="AG7:AG10" si="9">AF7/AE7*100</f>
        <v>24.034334763948497</v>
      </c>
      <c r="AH7" s="306"/>
      <c r="AI7" s="281"/>
    </row>
    <row r="8" spans="1:35" s="283" customFormat="1" ht="21" customHeight="1">
      <c r="A8" s="279" t="s">
        <v>110</v>
      </c>
      <c r="B8" s="271">
        <v>293</v>
      </c>
      <c r="C8" s="272">
        <v>194</v>
      </c>
      <c r="D8" s="263">
        <f t="shared" si="0"/>
        <v>66.211604095563132</v>
      </c>
      <c r="E8" s="272">
        <v>279</v>
      </c>
      <c r="F8" s="275">
        <v>190</v>
      </c>
      <c r="G8" s="265">
        <f t="shared" si="1"/>
        <v>68.100358422939067</v>
      </c>
      <c r="H8" s="272">
        <v>154</v>
      </c>
      <c r="I8" s="275">
        <v>95</v>
      </c>
      <c r="J8" s="265">
        <f t="shared" si="2"/>
        <v>61.688311688311693</v>
      </c>
      <c r="K8" s="272">
        <v>33</v>
      </c>
      <c r="L8" s="276">
        <v>28</v>
      </c>
      <c r="M8" s="265">
        <f t="shared" si="3"/>
        <v>84.848484848484844</v>
      </c>
      <c r="N8" s="272">
        <v>6</v>
      </c>
      <c r="O8" s="276">
        <v>6</v>
      </c>
      <c r="P8" s="265">
        <f t="shared" si="4"/>
        <v>100</v>
      </c>
      <c r="Q8" s="276">
        <v>0</v>
      </c>
      <c r="R8" s="276">
        <v>0</v>
      </c>
      <c r="S8" s="305">
        <v>3</v>
      </c>
      <c r="T8" s="276">
        <v>4</v>
      </c>
      <c r="U8" s="265">
        <f t="shared" si="5"/>
        <v>133.33333333333331</v>
      </c>
      <c r="V8" s="272">
        <v>244</v>
      </c>
      <c r="W8" s="276">
        <v>144</v>
      </c>
      <c r="X8" s="265">
        <f t="shared" si="6"/>
        <v>59.016393442622949</v>
      </c>
      <c r="Y8" s="271">
        <v>136</v>
      </c>
      <c r="Z8" s="272">
        <v>46</v>
      </c>
      <c r="AA8" s="263">
        <f t="shared" si="7"/>
        <v>33.82352941176471</v>
      </c>
      <c r="AB8" s="272">
        <v>133</v>
      </c>
      <c r="AC8" s="276">
        <v>46</v>
      </c>
      <c r="AD8" s="265">
        <f t="shared" si="8"/>
        <v>34.586466165413533</v>
      </c>
      <c r="AE8" s="272">
        <v>117</v>
      </c>
      <c r="AF8" s="276">
        <v>27</v>
      </c>
      <c r="AG8" s="265">
        <f t="shared" si="9"/>
        <v>23.076923076923077</v>
      </c>
      <c r="AH8" s="306"/>
      <c r="AI8" s="281"/>
    </row>
    <row r="9" spans="1:35" s="269" customFormat="1" ht="18.75" customHeight="1">
      <c r="A9" s="287" t="s">
        <v>111</v>
      </c>
      <c r="B9" s="285">
        <v>176</v>
      </c>
      <c r="C9" s="286">
        <v>96</v>
      </c>
      <c r="D9" s="263">
        <f t="shared" si="0"/>
        <v>54.54545454545454</v>
      </c>
      <c r="E9" s="272">
        <v>175</v>
      </c>
      <c r="F9" s="275">
        <v>94</v>
      </c>
      <c r="G9" s="265">
        <f t="shared" si="1"/>
        <v>53.714285714285715</v>
      </c>
      <c r="H9" s="272">
        <v>78</v>
      </c>
      <c r="I9" s="275">
        <v>58</v>
      </c>
      <c r="J9" s="265">
        <f t="shared" si="2"/>
        <v>74.358974358974365</v>
      </c>
      <c r="K9" s="272">
        <v>30</v>
      </c>
      <c r="L9" s="276">
        <v>18</v>
      </c>
      <c r="M9" s="265">
        <f t="shared" si="3"/>
        <v>60</v>
      </c>
      <c r="N9" s="272">
        <v>9</v>
      </c>
      <c r="O9" s="276">
        <v>8</v>
      </c>
      <c r="P9" s="265">
        <f t="shared" si="4"/>
        <v>88.888888888888886</v>
      </c>
      <c r="Q9" s="276">
        <v>0</v>
      </c>
      <c r="R9" s="276">
        <v>0</v>
      </c>
      <c r="S9" s="305">
        <v>7</v>
      </c>
      <c r="T9" s="276">
        <v>5</v>
      </c>
      <c r="U9" s="265">
        <f t="shared" si="5"/>
        <v>71.428571428571431</v>
      </c>
      <c r="V9" s="272">
        <v>143</v>
      </c>
      <c r="W9" s="276">
        <v>77</v>
      </c>
      <c r="X9" s="265">
        <f t="shared" si="6"/>
        <v>53.846153846153847</v>
      </c>
      <c r="Y9" s="285">
        <v>73</v>
      </c>
      <c r="Z9" s="286">
        <v>32</v>
      </c>
      <c r="AA9" s="263">
        <f t="shared" si="7"/>
        <v>43.835616438356162</v>
      </c>
      <c r="AB9" s="272">
        <v>72</v>
      </c>
      <c r="AC9" s="276">
        <v>31</v>
      </c>
      <c r="AD9" s="265">
        <f t="shared" si="8"/>
        <v>43.055555555555557</v>
      </c>
      <c r="AE9" s="272">
        <v>65</v>
      </c>
      <c r="AF9" s="276">
        <v>19</v>
      </c>
      <c r="AG9" s="265">
        <f t="shared" si="9"/>
        <v>29.230769230769234</v>
      </c>
      <c r="AH9" s="306"/>
      <c r="AI9" s="281"/>
    </row>
    <row r="10" spans="1:35" s="269" customFormat="1" ht="20.25" customHeight="1">
      <c r="A10" s="287" t="s">
        <v>112</v>
      </c>
      <c r="B10" s="285">
        <v>185</v>
      </c>
      <c r="C10" s="286">
        <v>115</v>
      </c>
      <c r="D10" s="263">
        <f t="shared" si="0"/>
        <v>62.162162162162161</v>
      </c>
      <c r="E10" s="272">
        <v>184</v>
      </c>
      <c r="F10" s="275">
        <v>103</v>
      </c>
      <c r="G10" s="265">
        <f t="shared" si="1"/>
        <v>55.978260869565219</v>
      </c>
      <c r="H10" s="272">
        <v>103</v>
      </c>
      <c r="I10" s="275">
        <v>53</v>
      </c>
      <c r="J10" s="265">
        <f t="shared" si="2"/>
        <v>51.456310679611647</v>
      </c>
      <c r="K10" s="272">
        <v>36</v>
      </c>
      <c r="L10" s="276">
        <v>15</v>
      </c>
      <c r="M10" s="265">
        <f t="shared" si="3"/>
        <v>41.666666666666671</v>
      </c>
      <c r="N10" s="272">
        <v>0</v>
      </c>
      <c r="O10" s="276">
        <v>0</v>
      </c>
      <c r="P10" s="265" t="s">
        <v>121</v>
      </c>
      <c r="Q10" s="276">
        <v>0</v>
      </c>
      <c r="R10" s="276">
        <v>0</v>
      </c>
      <c r="S10" s="305">
        <v>1</v>
      </c>
      <c r="T10" s="276">
        <v>5</v>
      </c>
      <c r="U10" s="265" t="s">
        <v>122</v>
      </c>
      <c r="V10" s="272">
        <v>142</v>
      </c>
      <c r="W10" s="276">
        <v>72</v>
      </c>
      <c r="X10" s="265">
        <f t="shared" si="6"/>
        <v>50.704225352112672</v>
      </c>
      <c r="Y10" s="285">
        <v>72</v>
      </c>
      <c r="Z10" s="286">
        <v>36</v>
      </c>
      <c r="AA10" s="263">
        <f t="shared" si="7"/>
        <v>50</v>
      </c>
      <c r="AB10" s="272">
        <v>72</v>
      </c>
      <c r="AC10" s="276">
        <v>30</v>
      </c>
      <c r="AD10" s="265">
        <f t="shared" si="8"/>
        <v>41.666666666666671</v>
      </c>
      <c r="AE10" s="272">
        <v>62</v>
      </c>
      <c r="AF10" s="276">
        <v>18</v>
      </c>
      <c r="AG10" s="265">
        <f t="shared" si="9"/>
        <v>29.032258064516132</v>
      </c>
      <c r="AH10" s="306"/>
      <c r="AI10" s="281"/>
    </row>
    <row r="11" spans="1:35" ht="39.75" customHeight="1">
      <c r="N11" s="289"/>
      <c r="O11" s="289"/>
      <c r="P11" s="289"/>
      <c r="Q11" s="289"/>
      <c r="R11" s="289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</row>
    <row r="12" spans="1:35"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</row>
    <row r="13" spans="1:35"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AB13" s="289"/>
      <c r="AC13" s="289"/>
      <c r="AD13" s="289"/>
    </row>
    <row r="14" spans="1:35"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AB14" s="289"/>
      <c r="AC14" s="289"/>
      <c r="AD14" s="289"/>
    </row>
    <row r="15" spans="1:35"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AB15" s="289"/>
      <c r="AC15" s="289"/>
      <c r="AD15" s="289"/>
    </row>
    <row r="16" spans="1:35"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AB16" s="289"/>
      <c r="AC16" s="289"/>
      <c r="AD16" s="289"/>
    </row>
    <row r="17" spans="14:30"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AB17" s="289"/>
      <c r="AC17" s="289"/>
      <c r="AD17" s="289"/>
    </row>
    <row r="18" spans="14:30"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AB18" s="289"/>
      <c r="AC18" s="289"/>
      <c r="AD18" s="289"/>
    </row>
    <row r="19" spans="14:30"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AB19" s="289"/>
      <c r="AC19" s="289"/>
      <c r="AD19" s="289"/>
    </row>
    <row r="20" spans="14:30"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AB20" s="289"/>
      <c r="AC20" s="289"/>
      <c r="AD20" s="289"/>
    </row>
    <row r="21" spans="14:30"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AB21" s="289"/>
      <c r="AC21" s="289"/>
      <c r="AD21" s="289"/>
    </row>
    <row r="22" spans="14:30"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AB22" s="289"/>
      <c r="AC22" s="289"/>
      <c r="AD22" s="289"/>
    </row>
    <row r="23" spans="14:30"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AB23" s="289"/>
      <c r="AC23" s="289"/>
      <c r="AD23" s="289"/>
    </row>
    <row r="24" spans="14:30"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AB24" s="289"/>
      <c r="AC24" s="289"/>
      <c r="AD24" s="289"/>
    </row>
    <row r="25" spans="14:30"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AB25" s="289"/>
      <c r="AC25" s="289"/>
      <c r="AD25" s="289"/>
    </row>
    <row r="26" spans="14:30"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AB26" s="289"/>
      <c r="AC26" s="289"/>
      <c r="AD26" s="289"/>
    </row>
    <row r="27" spans="14:30"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AB27" s="289"/>
      <c r="AC27" s="289"/>
      <c r="AD27" s="289"/>
    </row>
    <row r="28" spans="14:30"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AB28" s="289"/>
      <c r="AC28" s="289"/>
      <c r="AD28" s="289"/>
    </row>
    <row r="29" spans="14:30"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AB29" s="289"/>
      <c r="AC29" s="289"/>
      <c r="AD29" s="289"/>
    </row>
    <row r="30" spans="14:30"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AB30" s="289"/>
      <c r="AC30" s="289"/>
      <c r="AD30" s="289"/>
    </row>
    <row r="31" spans="14:30"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AB31" s="289"/>
      <c r="AC31" s="289"/>
      <c r="AD31" s="289"/>
    </row>
    <row r="32" spans="14:30"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AB32" s="289"/>
      <c r="AC32" s="289"/>
      <c r="AD32" s="289"/>
    </row>
    <row r="33" spans="14:30"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AB33" s="289"/>
      <c r="AC33" s="289"/>
      <c r="AD33" s="289"/>
    </row>
    <row r="34" spans="14:30"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AB34" s="289"/>
      <c r="AC34" s="289"/>
      <c r="AD34" s="289"/>
    </row>
    <row r="35" spans="14:30"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AB35" s="289"/>
      <c r="AC35" s="289"/>
      <c r="AD35" s="289"/>
    </row>
    <row r="36" spans="14:30"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AB36" s="289"/>
      <c r="AC36" s="289"/>
      <c r="AD36" s="289"/>
    </row>
    <row r="37" spans="14:30"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AB37" s="289"/>
      <c r="AC37" s="289"/>
      <c r="AD37" s="289"/>
    </row>
    <row r="38" spans="14:30"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AB38" s="289"/>
      <c r="AC38" s="289"/>
      <c r="AD38" s="289"/>
    </row>
    <row r="39" spans="14:30"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AB39" s="289"/>
      <c r="AC39" s="289"/>
      <c r="AD39" s="289"/>
    </row>
    <row r="40" spans="14:30"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AB40" s="289"/>
      <c r="AC40" s="289"/>
      <c r="AD40" s="289"/>
    </row>
    <row r="41" spans="14:30"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AB41" s="289"/>
      <c r="AC41" s="289"/>
      <c r="AD41" s="289"/>
    </row>
    <row r="42" spans="14:30"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AB42" s="289"/>
      <c r="AC42" s="289"/>
      <c r="AD42" s="289"/>
    </row>
    <row r="43" spans="14:30"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AB43" s="289"/>
      <c r="AC43" s="289"/>
      <c r="AD43" s="289"/>
    </row>
    <row r="44" spans="14:30"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AB44" s="289"/>
      <c r="AC44" s="289"/>
      <c r="AD44" s="289"/>
    </row>
    <row r="45" spans="14:30"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AB45" s="289"/>
      <c r="AC45" s="289"/>
      <c r="AD45" s="289"/>
    </row>
    <row r="46" spans="14:30"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AB46" s="289"/>
      <c r="AC46" s="289"/>
      <c r="AD46" s="289"/>
    </row>
    <row r="47" spans="14:30"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AB47" s="289"/>
      <c r="AC47" s="289"/>
      <c r="AD47" s="289"/>
    </row>
    <row r="48" spans="14:30"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AB48" s="289"/>
      <c r="AC48" s="289"/>
      <c r="AD48" s="289"/>
    </row>
    <row r="49" spans="14:30"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AB49" s="289"/>
      <c r="AC49" s="289"/>
      <c r="AD49" s="289"/>
    </row>
    <row r="50" spans="14:30"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AB50" s="289"/>
      <c r="AC50" s="289"/>
      <c r="AD50" s="289"/>
    </row>
    <row r="51" spans="14:30"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AB51" s="289"/>
      <c r="AC51" s="289"/>
      <c r="AD51" s="289"/>
    </row>
    <row r="52" spans="14:30"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AB52" s="289"/>
      <c r="AC52" s="289"/>
      <c r="AD52" s="289"/>
    </row>
    <row r="53" spans="14:30"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AB53" s="289"/>
      <c r="AC53" s="289"/>
      <c r="AD53" s="289"/>
    </row>
    <row r="54" spans="14:30"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AB54" s="289"/>
      <c r="AC54" s="289"/>
      <c r="AD54" s="289"/>
    </row>
    <row r="55" spans="14:30"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AB55" s="289"/>
      <c r="AC55" s="289"/>
      <c r="AD55" s="289"/>
    </row>
    <row r="56" spans="14:30"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AB56" s="289"/>
      <c r="AC56" s="289"/>
      <c r="AD56" s="289"/>
    </row>
    <row r="57" spans="14:30"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AB57" s="289"/>
      <c r="AC57" s="289"/>
      <c r="AD57" s="289"/>
    </row>
    <row r="58" spans="14:30"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AB58" s="289"/>
      <c r="AC58" s="289"/>
      <c r="AD58" s="289"/>
    </row>
    <row r="59" spans="14:30">
      <c r="Q59" s="289"/>
      <c r="R59" s="289"/>
    </row>
    <row r="60" spans="14:30">
      <c r="Q60" s="289"/>
      <c r="R60" s="289"/>
    </row>
    <row r="61" spans="14:30">
      <c r="Q61" s="289"/>
      <c r="R61" s="289"/>
    </row>
    <row r="62" spans="14:30">
      <c r="Q62" s="289"/>
      <c r="R62" s="289"/>
    </row>
  </sheetData>
  <mergeCells count="14">
    <mergeCell ref="S11:AG11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348" t="s">
        <v>67</v>
      </c>
      <c r="B1" s="348"/>
      <c r="C1" s="348"/>
      <c r="D1" s="348"/>
      <c r="E1" s="348"/>
    </row>
    <row r="2" spans="1:9" ht="9.75" customHeight="1">
      <c r="A2" s="349"/>
      <c r="B2" s="349"/>
      <c r="C2" s="349"/>
      <c r="D2" s="349"/>
      <c r="E2" s="349"/>
    </row>
    <row r="3" spans="1:9" s="2" customFormat="1" ht="23.25" customHeight="1">
      <c r="A3" s="324" t="s">
        <v>0</v>
      </c>
      <c r="B3" s="332" t="s">
        <v>73</v>
      </c>
      <c r="C3" s="332" t="s">
        <v>74</v>
      </c>
      <c r="D3" s="350" t="s">
        <v>1</v>
      </c>
      <c r="E3" s="351"/>
    </row>
    <row r="4" spans="1:9" s="2" customFormat="1" ht="32.4" customHeight="1">
      <c r="A4" s="325"/>
      <c r="B4" s="333"/>
      <c r="C4" s="333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5" t="s">
        <v>55</v>
      </c>
      <c r="B6" s="151">
        <v>506</v>
      </c>
      <c r="C6" s="146">
        <v>116</v>
      </c>
      <c r="D6" s="152">
        <f>C6/B6*100</f>
        <v>22.92490118577075</v>
      </c>
      <c r="E6" s="148">
        <f>C6-B6</f>
        <v>-390</v>
      </c>
    </row>
    <row r="7" spans="1:9" s="2" customFormat="1" ht="29.25" customHeight="1">
      <c r="A7" s="8" t="s">
        <v>49</v>
      </c>
      <c r="B7" s="43">
        <v>494</v>
      </c>
      <c r="C7" s="44">
        <v>114</v>
      </c>
      <c r="D7" s="22">
        <f t="shared" ref="D7:D11" si="0">C7/B7*100</f>
        <v>23.076923076923077</v>
      </c>
      <c r="E7" s="20">
        <f t="shared" ref="E7:E11" si="1">C7-B7</f>
        <v>-380</v>
      </c>
      <c r="I7" s="10"/>
    </row>
    <row r="8" spans="1:9" s="2" customFormat="1" ht="48.75" customHeight="1">
      <c r="A8" s="11" t="s">
        <v>50</v>
      </c>
      <c r="B8" s="43">
        <v>98</v>
      </c>
      <c r="C8" s="44">
        <v>12</v>
      </c>
      <c r="D8" s="22">
        <f t="shared" si="0"/>
        <v>12.244897959183673</v>
      </c>
      <c r="E8" s="20">
        <f t="shared" si="1"/>
        <v>-86</v>
      </c>
      <c r="I8" s="10"/>
    </row>
    <row r="9" spans="1:9" s="2" customFormat="1" ht="34.5" customHeight="1">
      <c r="A9" s="12" t="s">
        <v>6</v>
      </c>
      <c r="B9" s="43">
        <v>16</v>
      </c>
      <c r="C9" s="44">
        <v>2</v>
      </c>
      <c r="D9" s="22">
        <f t="shared" si="0"/>
        <v>12.5</v>
      </c>
      <c r="E9" s="20">
        <f t="shared" si="1"/>
        <v>-14</v>
      </c>
      <c r="I9" s="10"/>
    </row>
    <row r="10" spans="1:9" s="2" customFormat="1" ht="48.75" customHeight="1">
      <c r="A10" s="12" t="s">
        <v>51</v>
      </c>
      <c r="B10" s="43">
        <v>4</v>
      </c>
      <c r="C10" s="44">
        <v>1</v>
      </c>
      <c r="D10" s="22">
        <f t="shared" si="0"/>
        <v>25</v>
      </c>
      <c r="E10" s="20">
        <f t="shared" si="1"/>
        <v>-3</v>
      </c>
      <c r="I10" s="10"/>
    </row>
    <row r="11" spans="1:9" s="2" customFormat="1" ht="54.75" customHeight="1">
      <c r="A11" s="12" t="s">
        <v>52</v>
      </c>
      <c r="B11" s="19">
        <v>375</v>
      </c>
      <c r="C11" s="19">
        <v>84</v>
      </c>
      <c r="D11" s="22">
        <f t="shared" si="0"/>
        <v>22.400000000000002</v>
      </c>
      <c r="E11" s="20">
        <f t="shared" si="1"/>
        <v>-291</v>
      </c>
      <c r="I11" s="10"/>
    </row>
    <row r="12" spans="1:9" s="2" customFormat="1" ht="12.75" customHeight="1">
      <c r="A12" s="352" t="s">
        <v>9</v>
      </c>
      <c r="B12" s="353"/>
      <c r="C12" s="353"/>
      <c r="D12" s="353"/>
      <c r="E12" s="353"/>
      <c r="I12" s="10"/>
    </row>
    <row r="13" spans="1:9" s="2" customFormat="1" ht="18" customHeight="1">
      <c r="A13" s="354"/>
      <c r="B13" s="355"/>
      <c r="C13" s="355"/>
      <c r="D13" s="355"/>
      <c r="E13" s="355"/>
      <c r="I13" s="10"/>
    </row>
    <row r="14" spans="1:9" s="2" customFormat="1" ht="20.25" customHeight="1">
      <c r="A14" s="324" t="s">
        <v>0</v>
      </c>
      <c r="B14" s="326" t="s">
        <v>75</v>
      </c>
      <c r="C14" s="326" t="s">
        <v>76</v>
      </c>
      <c r="D14" s="350" t="s">
        <v>1</v>
      </c>
      <c r="E14" s="351"/>
      <c r="I14" s="10"/>
    </row>
    <row r="15" spans="1:9" ht="32.4" customHeight="1">
      <c r="A15" s="325"/>
      <c r="B15" s="326"/>
      <c r="C15" s="326"/>
      <c r="D15" s="17" t="s">
        <v>2</v>
      </c>
      <c r="E15" s="4" t="s">
        <v>10</v>
      </c>
      <c r="I15" s="10"/>
    </row>
    <row r="16" spans="1:9" ht="27.75" customHeight="1">
      <c r="A16" s="158" t="s">
        <v>55</v>
      </c>
      <c r="B16" s="209">
        <v>83</v>
      </c>
      <c r="C16" s="144">
        <v>44</v>
      </c>
      <c r="D16" s="153">
        <f>C16/B16*100</f>
        <v>53.01204819277109</v>
      </c>
      <c r="E16" s="154">
        <f>C16-B16</f>
        <v>-39</v>
      </c>
      <c r="I16" s="10"/>
    </row>
    <row r="17" spans="1:9" ht="25.5" customHeight="1">
      <c r="A17" s="13" t="s">
        <v>49</v>
      </c>
      <c r="B17" s="208">
        <v>83</v>
      </c>
      <c r="C17" s="45">
        <v>42</v>
      </c>
      <c r="D17" s="23">
        <f t="shared" ref="D17:D18" si="2">C17/B17*100</f>
        <v>50.602409638554214</v>
      </c>
      <c r="E17" s="21">
        <f t="shared" ref="E17:E18" si="3">C17-B17</f>
        <v>-41</v>
      </c>
      <c r="I17" s="10"/>
    </row>
    <row r="18" spans="1:9" ht="27.75" customHeight="1">
      <c r="A18" s="13" t="s">
        <v>53</v>
      </c>
      <c r="B18" s="208">
        <v>79</v>
      </c>
      <c r="C18" s="45">
        <v>35</v>
      </c>
      <c r="D18" s="23">
        <f t="shared" si="2"/>
        <v>44.303797468354425</v>
      </c>
      <c r="E18" s="21">
        <f t="shared" si="3"/>
        <v>-44</v>
      </c>
      <c r="I18" s="10"/>
    </row>
    <row r="19" spans="1:9" ht="13.8" customHeight="1">
      <c r="A19" s="347"/>
      <c r="B19" s="347"/>
      <c r="C19" s="347"/>
      <c r="D19" s="347"/>
      <c r="E19" s="347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18"/>
  <sheetViews>
    <sheetView view="pageBreakPreview" zoomScale="63" zoomScaleNormal="85" zoomScaleSheetLayoutView="63" workbookViewId="0">
      <selection activeCell="Y18" sqref="Y18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3" width="9.6640625" style="42" customWidth="1"/>
    <col min="14" max="14" width="9.33203125" style="42" customWidth="1"/>
    <col min="15" max="15" width="9.7773437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10.44140625" style="39" customWidth="1"/>
    <col min="24" max="24" width="10.21875" style="39" customWidth="1"/>
    <col min="25" max="25" width="9.88671875" style="42" customWidth="1"/>
    <col min="26" max="26" width="9.664062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378" t="s">
        <v>77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128"/>
      <c r="R1" s="128"/>
      <c r="S1" s="128"/>
      <c r="T1" s="169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35"/>
      <c r="F2" s="135"/>
      <c r="G2" s="135"/>
      <c r="H2" s="136"/>
      <c r="I2" s="136"/>
      <c r="J2" s="136"/>
      <c r="K2" s="135"/>
      <c r="L2" s="135"/>
      <c r="N2" s="137"/>
      <c r="O2" s="137"/>
      <c r="P2" s="132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32" t="s">
        <v>13</v>
      </c>
      <c r="AB2" s="30"/>
    </row>
    <row r="3" spans="1:29" s="29" customFormat="1" ht="27.75" customHeight="1">
      <c r="A3" s="356"/>
      <c r="B3" s="369" t="s">
        <v>55</v>
      </c>
      <c r="C3" s="370"/>
      <c r="D3" s="371"/>
      <c r="E3" s="359" t="s">
        <v>17</v>
      </c>
      <c r="F3" s="360"/>
      <c r="G3" s="361"/>
      <c r="H3" s="368" t="s">
        <v>33</v>
      </c>
      <c r="I3" s="368"/>
      <c r="J3" s="368"/>
      <c r="K3" s="359" t="s">
        <v>19</v>
      </c>
      <c r="L3" s="360"/>
      <c r="M3" s="361"/>
      <c r="N3" s="359" t="s">
        <v>20</v>
      </c>
      <c r="O3" s="360"/>
      <c r="P3" s="361"/>
      <c r="Q3" s="359" t="s">
        <v>14</v>
      </c>
      <c r="R3" s="360"/>
      <c r="S3" s="361"/>
      <c r="T3" s="359" t="s">
        <v>59</v>
      </c>
      <c r="U3" s="360"/>
      <c r="V3" s="361"/>
      <c r="W3" s="369" t="s">
        <v>21</v>
      </c>
      <c r="X3" s="370"/>
      <c r="Y3" s="371"/>
      <c r="Z3" s="359" t="s">
        <v>15</v>
      </c>
      <c r="AA3" s="360"/>
      <c r="AB3" s="361"/>
    </row>
    <row r="4" spans="1:29" s="33" customFormat="1" ht="14.25" customHeight="1">
      <c r="A4" s="357"/>
      <c r="B4" s="372"/>
      <c r="C4" s="373"/>
      <c r="D4" s="374"/>
      <c r="E4" s="362"/>
      <c r="F4" s="363"/>
      <c r="G4" s="364"/>
      <c r="H4" s="368"/>
      <c r="I4" s="368"/>
      <c r="J4" s="368"/>
      <c r="K4" s="363"/>
      <c r="L4" s="363"/>
      <c r="M4" s="364"/>
      <c r="N4" s="362"/>
      <c r="O4" s="363"/>
      <c r="P4" s="364"/>
      <c r="Q4" s="362"/>
      <c r="R4" s="363"/>
      <c r="S4" s="364"/>
      <c r="T4" s="362"/>
      <c r="U4" s="363"/>
      <c r="V4" s="364"/>
      <c r="W4" s="372"/>
      <c r="X4" s="373"/>
      <c r="Y4" s="374"/>
      <c r="Z4" s="362"/>
      <c r="AA4" s="363"/>
      <c r="AB4" s="364"/>
    </row>
    <row r="5" spans="1:29" s="33" customFormat="1" ht="39.6" customHeight="1">
      <c r="A5" s="357"/>
      <c r="B5" s="375"/>
      <c r="C5" s="376"/>
      <c r="D5" s="377"/>
      <c r="E5" s="365"/>
      <c r="F5" s="366"/>
      <c r="G5" s="367"/>
      <c r="H5" s="368"/>
      <c r="I5" s="368"/>
      <c r="J5" s="368"/>
      <c r="K5" s="366"/>
      <c r="L5" s="366"/>
      <c r="M5" s="367"/>
      <c r="N5" s="365"/>
      <c r="O5" s="366"/>
      <c r="P5" s="367"/>
      <c r="Q5" s="365"/>
      <c r="R5" s="366"/>
      <c r="S5" s="367"/>
      <c r="T5" s="365"/>
      <c r="U5" s="366"/>
      <c r="V5" s="367"/>
      <c r="W5" s="375"/>
      <c r="X5" s="376"/>
      <c r="Y5" s="377"/>
      <c r="Z5" s="365"/>
      <c r="AA5" s="366"/>
      <c r="AB5" s="367"/>
    </row>
    <row r="6" spans="1:29" s="33" customFormat="1" ht="21.6" customHeight="1">
      <c r="A6" s="358"/>
      <c r="B6" s="133">
        <v>2022</v>
      </c>
      <c r="C6" s="133">
        <v>2023</v>
      </c>
      <c r="D6" s="133" t="s">
        <v>2</v>
      </c>
      <c r="E6" s="133">
        <v>2022</v>
      </c>
      <c r="F6" s="133">
        <v>2023</v>
      </c>
      <c r="G6" s="134" t="s">
        <v>2</v>
      </c>
      <c r="H6" s="133">
        <v>2022</v>
      </c>
      <c r="I6" s="133">
        <v>2023</v>
      </c>
      <c r="J6" s="134" t="s">
        <v>2</v>
      </c>
      <c r="K6" s="133">
        <v>2022</v>
      </c>
      <c r="L6" s="133">
        <v>2023</v>
      </c>
      <c r="M6" s="134" t="s">
        <v>2</v>
      </c>
      <c r="N6" s="133">
        <v>2022</v>
      </c>
      <c r="O6" s="133">
        <v>2023</v>
      </c>
      <c r="P6" s="134" t="s">
        <v>2</v>
      </c>
      <c r="Q6" s="133">
        <v>2022</v>
      </c>
      <c r="R6" s="133">
        <v>2023</v>
      </c>
      <c r="S6" s="134" t="s">
        <v>2</v>
      </c>
      <c r="T6" s="134">
        <v>2022</v>
      </c>
      <c r="U6" s="134">
        <v>2023</v>
      </c>
      <c r="V6" s="134" t="s">
        <v>2</v>
      </c>
      <c r="W6" s="133">
        <v>2022</v>
      </c>
      <c r="X6" s="133">
        <v>2023</v>
      </c>
      <c r="Y6" s="134" t="s">
        <v>2</v>
      </c>
      <c r="Z6" s="133">
        <v>2021</v>
      </c>
      <c r="AA6" s="133">
        <v>2022</v>
      </c>
      <c r="AB6" s="134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8.2" customHeight="1">
      <c r="A8" s="126" t="s">
        <v>32</v>
      </c>
      <c r="B8" s="180">
        <f>SUM(B9:B12)</f>
        <v>506</v>
      </c>
      <c r="C8" s="180">
        <f>SUM(C9:C12)</f>
        <v>116</v>
      </c>
      <c r="D8" s="192">
        <f>C8/B8*100</f>
        <v>22.92490118577075</v>
      </c>
      <c r="E8" s="181">
        <f>SUM(E9:E12)</f>
        <v>494</v>
      </c>
      <c r="F8" s="181">
        <f>SUM(F9:F12)</f>
        <v>114</v>
      </c>
      <c r="G8" s="188">
        <f>F8/E8*100</f>
        <v>23.076923076923077</v>
      </c>
      <c r="H8" s="181">
        <f>SUM(H9:H12)</f>
        <v>98</v>
      </c>
      <c r="I8" s="181">
        <f>SUM(I9:I12)</f>
        <v>12</v>
      </c>
      <c r="J8" s="188">
        <f>I8/H8*100</f>
        <v>12.244897959183673</v>
      </c>
      <c r="K8" s="181">
        <f>SUM(K9:K12)</f>
        <v>16</v>
      </c>
      <c r="L8" s="181">
        <f>SUM(L9:L12)</f>
        <v>2</v>
      </c>
      <c r="M8" s="188">
        <f>L8/K8*100</f>
        <v>12.5</v>
      </c>
      <c r="N8" s="181">
        <f>SUM(N9:N12)</f>
        <v>4</v>
      </c>
      <c r="O8" s="181">
        <f>SUM(O9:O12)</f>
        <v>1</v>
      </c>
      <c r="P8" s="188">
        <f>O8/N8*100</f>
        <v>25</v>
      </c>
      <c r="Q8" s="181">
        <f>SUM(Q9:Q12)</f>
        <v>375</v>
      </c>
      <c r="R8" s="181">
        <f>SUM(R9:R12)</f>
        <v>84</v>
      </c>
      <c r="S8" s="188">
        <f>R8/Q8*100</f>
        <v>22.400000000000002</v>
      </c>
      <c r="T8" s="181">
        <f>SUM(T9:T12)</f>
        <v>83</v>
      </c>
      <c r="U8" s="181">
        <f>SUM(U9:U12)</f>
        <v>44</v>
      </c>
      <c r="V8" s="188">
        <f>U8/T8*100</f>
        <v>53.01204819277109</v>
      </c>
      <c r="W8" s="181">
        <f>SUM(W9:W12)</f>
        <v>371.3616079856489</v>
      </c>
      <c r="X8" s="181">
        <f>SUM(X9:X12)</f>
        <v>42</v>
      </c>
      <c r="Y8" s="188">
        <f>X8/W8*100</f>
        <v>11.309731296085692</v>
      </c>
      <c r="Z8" s="181">
        <f>SUM(Z9:Z12)</f>
        <v>79</v>
      </c>
      <c r="AA8" s="182">
        <f>SUM(AA9:AA12)</f>
        <v>35</v>
      </c>
      <c r="AB8" s="189">
        <f>AA8/Z8*100</f>
        <v>44.303797468354425</v>
      </c>
    </row>
    <row r="9" spans="1:29" ht="36" customHeight="1">
      <c r="A9" s="205" t="s">
        <v>61</v>
      </c>
      <c r="B9" s="183">
        <v>219</v>
      </c>
      <c r="C9" s="190">
        <v>44</v>
      </c>
      <c r="D9" s="192">
        <f t="shared" ref="D9:D12" si="0">C9/B9*100</f>
        <v>20.091324200913242</v>
      </c>
      <c r="E9" s="198">
        <v>211</v>
      </c>
      <c r="F9" s="199">
        <v>43</v>
      </c>
      <c r="G9" s="188">
        <f t="shared" ref="G9:G12" si="1">F9/E9*100</f>
        <v>20.379146919431278</v>
      </c>
      <c r="H9" s="200">
        <v>50</v>
      </c>
      <c r="I9" s="200">
        <v>3</v>
      </c>
      <c r="J9" s="188">
        <f t="shared" ref="J9:J12" si="2">I9/H9*100</f>
        <v>6</v>
      </c>
      <c r="K9" s="199">
        <v>7</v>
      </c>
      <c r="L9" s="199">
        <v>0</v>
      </c>
      <c r="M9" s="188">
        <f t="shared" ref="M9:M12" si="3">L9/K9*100</f>
        <v>0</v>
      </c>
      <c r="N9" s="200">
        <v>2</v>
      </c>
      <c r="O9" s="200">
        <v>0</v>
      </c>
      <c r="P9" s="188">
        <f t="shared" ref="P9:P11" si="4">O9/N9*100</f>
        <v>0</v>
      </c>
      <c r="Q9" s="201">
        <v>166</v>
      </c>
      <c r="R9" s="200">
        <v>30</v>
      </c>
      <c r="S9" s="188">
        <f t="shared" ref="S9:S12" si="5">R9/Q9*100</f>
        <v>18.072289156626507</v>
      </c>
      <c r="T9" s="200">
        <v>30</v>
      </c>
      <c r="U9" s="200">
        <v>15</v>
      </c>
      <c r="V9" s="188">
        <f t="shared" ref="V9:V12" si="6">U9/T9*100</f>
        <v>50</v>
      </c>
      <c r="W9" s="200">
        <v>86.963228587269498</v>
      </c>
      <c r="X9" s="202">
        <v>14</v>
      </c>
      <c r="Y9" s="188">
        <f t="shared" ref="Y9:Y12" si="7">X9/W9*100</f>
        <v>16.098758322836066</v>
      </c>
      <c r="Z9" s="199">
        <v>30</v>
      </c>
      <c r="AA9" s="198">
        <v>12</v>
      </c>
      <c r="AB9" s="189">
        <f t="shared" ref="AB9:AB12" si="8">AA9/Z9*100</f>
        <v>40</v>
      </c>
      <c r="AC9" s="38"/>
    </row>
    <row r="10" spans="1:29" ht="36" customHeight="1">
      <c r="A10" s="205" t="s">
        <v>62</v>
      </c>
      <c r="B10" s="183">
        <v>134</v>
      </c>
      <c r="C10" s="190">
        <v>30</v>
      </c>
      <c r="D10" s="192">
        <f t="shared" si="0"/>
        <v>22.388059701492537</v>
      </c>
      <c r="E10" s="199">
        <v>130</v>
      </c>
      <c r="F10" s="199">
        <v>29</v>
      </c>
      <c r="G10" s="188">
        <f t="shared" si="1"/>
        <v>22.30769230769231</v>
      </c>
      <c r="H10" s="200">
        <v>16</v>
      </c>
      <c r="I10" s="200">
        <v>6</v>
      </c>
      <c r="J10" s="188">
        <f t="shared" si="2"/>
        <v>37.5</v>
      </c>
      <c r="K10" s="199">
        <v>1</v>
      </c>
      <c r="L10" s="199">
        <v>0</v>
      </c>
      <c r="M10" s="188">
        <f t="shared" si="3"/>
        <v>0</v>
      </c>
      <c r="N10" s="200">
        <v>1</v>
      </c>
      <c r="O10" s="200">
        <v>0</v>
      </c>
      <c r="P10" s="188">
        <f t="shared" si="4"/>
        <v>0</v>
      </c>
      <c r="Q10" s="203">
        <v>96</v>
      </c>
      <c r="R10" s="200">
        <v>21</v>
      </c>
      <c r="S10" s="188">
        <f t="shared" si="5"/>
        <v>21.875</v>
      </c>
      <c r="T10" s="200">
        <v>30</v>
      </c>
      <c r="U10" s="200">
        <v>11</v>
      </c>
      <c r="V10" s="188">
        <f t="shared" si="6"/>
        <v>36.666666666666664</v>
      </c>
      <c r="W10" s="199">
        <v>101.16161616161615</v>
      </c>
      <c r="X10" s="202">
        <v>10</v>
      </c>
      <c r="Y10" s="188">
        <f t="shared" si="7"/>
        <v>9.8851722416375445</v>
      </c>
      <c r="Z10" s="199">
        <v>27</v>
      </c>
      <c r="AA10" s="198">
        <v>9</v>
      </c>
      <c r="AB10" s="189">
        <f t="shared" si="8"/>
        <v>33.333333333333329</v>
      </c>
      <c r="AC10" s="38"/>
    </row>
    <row r="11" spans="1:29" ht="36" customHeight="1">
      <c r="A11" s="205" t="s">
        <v>63</v>
      </c>
      <c r="B11" s="228">
        <v>70</v>
      </c>
      <c r="C11" s="204">
        <v>20</v>
      </c>
      <c r="D11" s="192">
        <f t="shared" si="0"/>
        <v>28.571428571428569</v>
      </c>
      <c r="E11" s="199">
        <v>70</v>
      </c>
      <c r="F11" s="199">
        <v>20</v>
      </c>
      <c r="G11" s="188">
        <f t="shared" si="1"/>
        <v>28.571428571428569</v>
      </c>
      <c r="H11" s="200">
        <v>18</v>
      </c>
      <c r="I11" s="200">
        <v>1</v>
      </c>
      <c r="J11" s="188">
        <f t="shared" si="2"/>
        <v>5.5555555555555554</v>
      </c>
      <c r="K11" s="199">
        <v>3</v>
      </c>
      <c r="L11" s="199">
        <v>1</v>
      </c>
      <c r="M11" s="188">
        <f t="shared" si="3"/>
        <v>33.333333333333329</v>
      </c>
      <c r="N11" s="200">
        <v>1</v>
      </c>
      <c r="O11" s="200">
        <v>0</v>
      </c>
      <c r="P11" s="188">
        <f t="shared" si="4"/>
        <v>0</v>
      </c>
      <c r="Q11" s="203">
        <v>53</v>
      </c>
      <c r="R11" s="200">
        <v>15</v>
      </c>
      <c r="S11" s="188">
        <f t="shared" si="5"/>
        <v>28.30188679245283</v>
      </c>
      <c r="T11" s="200">
        <v>12</v>
      </c>
      <c r="U11" s="200">
        <v>9</v>
      </c>
      <c r="V11" s="188">
        <f t="shared" si="6"/>
        <v>75</v>
      </c>
      <c r="W11" s="199">
        <v>93.951048951048961</v>
      </c>
      <c r="X11" s="202">
        <v>9</v>
      </c>
      <c r="Y11" s="188">
        <f t="shared" si="7"/>
        <v>9.579456643096389</v>
      </c>
      <c r="Z11" s="199">
        <v>12</v>
      </c>
      <c r="AA11" s="198">
        <v>8</v>
      </c>
      <c r="AB11" s="189">
        <f t="shared" si="8"/>
        <v>66.666666666666657</v>
      </c>
      <c r="AC11" s="38"/>
    </row>
    <row r="12" spans="1:29" ht="36" customHeight="1">
      <c r="A12" s="205" t="s">
        <v>64</v>
      </c>
      <c r="B12" s="228">
        <v>83</v>
      </c>
      <c r="C12" s="204">
        <v>22</v>
      </c>
      <c r="D12" s="192">
        <f t="shared" si="0"/>
        <v>26.506024096385545</v>
      </c>
      <c r="E12" s="199">
        <v>83</v>
      </c>
      <c r="F12" s="199">
        <v>22</v>
      </c>
      <c r="G12" s="188">
        <f t="shared" si="1"/>
        <v>26.506024096385545</v>
      </c>
      <c r="H12" s="200">
        <v>14</v>
      </c>
      <c r="I12" s="200">
        <v>2</v>
      </c>
      <c r="J12" s="188">
        <f t="shared" si="2"/>
        <v>14.285714285714285</v>
      </c>
      <c r="K12" s="199">
        <v>5</v>
      </c>
      <c r="L12" s="199">
        <v>1</v>
      </c>
      <c r="M12" s="188">
        <f t="shared" si="3"/>
        <v>20</v>
      </c>
      <c r="N12" s="200">
        <v>0</v>
      </c>
      <c r="O12" s="200">
        <v>1</v>
      </c>
      <c r="P12" s="188">
        <v>0</v>
      </c>
      <c r="Q12" s="203">
        <v>60</v>
      </c>
      <c r="R12" s="200">
        <v>18</v>
      </c>
      <c r="S12" s="188">
        <f t="shared" si="5"/>
        <v>30</v>
      </c>
      <c r="T12" s="200">
        <v>11</v>
      </c>
      <c r="U12" s="200">
        <v>9</v>
      </c>
      <c r="V12" s="188">
        <f t="shared" si="6"/>
        <v>81.818181818181827</v>
      </c>
      <c r="W12" s="199">
        <v>89.285714285714278</v>
      </c>
      <c r="X12" s="202">
        <v>9</v>
      </c>
      <c r="Y12" s="188">
        <f t="shared" si="7"/>
        <v>10.080000000000002</v>
      </c>
      <c r="Z12" s="199">
        <v>10</v>
      </c>
      <c r="AA12" s="198">
        <v>6</v>
      </c>
      <c r="AB12" s="189">
        <f t="shared" si="8"/>
        <v>60</v>
      </c>
      <c r="AC12" s="38"/>
    </row>
    <row r="13" spans="1:29" ht="51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159"/>
      <c r="R13" s="159"/>
      <c r="S13" s="159"/>
      <c r="T13" s="168"/>
      <c r="U13" s="159"/>
      <c r="V13" s="159"/>
      <c r="W13" s="159"/>
      <c r="X13" s="159"/>
      <c r="Y13" s="159"/>
      <c r="Z13" s="159"/>
      <c r="AA13" s="159"/>
      <c r="AB13" s="159"/>
    </row>
    <row r="18" spans="5:28" ht="409.6" customHeight="1"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</row>
  </sheetData>
  <mergeCells count="12">
    <mergeCell ref="B1:P1"/>
    <mergeCell ref="B13:P13"/>
    <mergeCell ref="Q3:S5"/>
    <mergeCell ref="W3:Y5"/>
    <mergeCell ref="Z3:AB5"/>
    <mergeCell ref="T3:V5"/>
    <mergeCell ref="A3:A6"/>
    <mergeCell ref="E3:G5"/>
    <mergeCell ref="H3:J5"/>
    <mergeCell ref="K3:M5"/>
    <mergeCell ref="N3:P5"/>
    <mergeCell ref="B3:D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view="pageBreakPreview" zoomScale="80" zoomScaleNormal="70" zoomScaleSheetLayoutView="80" workbookViewId="0">
      <selection activeCell="I42" sqref="I41:I42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31" t="s">
        <v>129</v>
      </c>
      <c r="B1" s="331"/>
      <c r="C1" s="331"/>
      <c r="D1" s="331"/>
      <c r="E1" s="331"/>
    </row>
    <row r="2" spans="1:9" ht="29.25" customHeight="1">
      <c r="A2" s="380" t="s">
        <v>130</v>
      </c>
      <c r="B2" s="380"/>
      <c r="C2" s="380"/>
      <c r="D2" s="380"/>
      <c r="E2" s="380"/>
    </row>
    <row r="3" spans="1:9" s="2" customFormat="1" ht="23.25" customHeight="1">
      <c r="A3" s="324" t="s">
        <v>0</v>
      </c>
      <c r="B3" s="332" t="s">
        <v>114</v>
      </c>
      <c r="C3" s="332" t="s">
        <v>115</v>
      </c>
      <c r="D3" s="350" t="s">
        <v>1</v>
      </c>
      <c r="E3" s="351"/>
    </row>
    <row r="4" spans="1:9" s="2" customFormat="1" ht="27.6">
      <c r="A4" s="325"/>
      <c r="B4" s="333"/>
      <c r="C4" s="333"/>
      <c r="D4" s="3" t="s">
        <v>2</v>
      </c>
      <c r="E4" s="4" t="s">
        <v>131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116</v>
      </c>
      <c r="B6" s="317">
        <v>2281</v>
      </c>
      <c r="C6" s="317">
        <v>1415</v>
      </c>
      <c r="D6" s="152">
        <f>C6/B6*100</f>
        <v>62.034195528277067</v>
      </c>
      <c r="E6" s="20">
        <f>C6-B6</f>
        <v>-866</v>
      </c>
      <c r="I6" s="10"/>
    </row>
    <row r="7" spans="1:9" s="2" customFormat="1" ht="29.25" customHeight="1">
      <c r="A7" s="231" t="s">
        <v>49</v>
      </c>
      <c r="B7" s="317">
        <v>1710</v>
      </c>
      <c r="C7" s="317">
        <v>1192</v>
      </c>
      <c r="D7" s="152">
        <f t="shared" ref="D7:D12" si="0">C7/B7*100</f>
        <v>69.707602339181278</v>
      </c>
      <c r="E7" s="20">
        <f t="shared" ref="E7:E12" si="1">C7-B7</f>
        <v>-518</v>
      </c>
      <c r="I7" s="10"/>
    </row>
    <row r="8" spans="1:9" s="2" customFormat="1" ht="29.25" customHeight="1">
      <c r="A8" s="232" t="s">
        <v>92</v>
      </c>
      <c r="B8" s="317">
        <v>1677</v>
      </c>
      <c r="C8" s="317">
        <v>510</v>
      </c>
      <c r="D8" s="152">
        <f t="shared" si="0"/>
        <v>30.411449016100178</v>
      </c>
      <c r="E8" s="20">
        <f t="shared" si="1"/>
        <v>-1167</v>
      </c>
      <c r="I8" s="10"/>
    </row>
    <row r="9" spans="1:9" s="2" customFormat="1" ht="48.75" customHeight="1">
      <c r="A9" s="11" t="s">
        <v>93</v>
      </c>
      <c r="B9" s="317">
        <v>395</v>
      </c>
      <c r="C9" s="317">
        <v>271</v>
      </c>
      <c r="D9" s="152">
        <f t="shared" si="0"/>
        <v>68.607594936708864</v>
      </c>
      <c r="E9" s="20">
        <f t="shared" si="1"/>
        <v>-124</v>
      </c>
      <c r="I9" s="10"/>
    </row>
    <row r="10" spans="1:9" s="2" customFormat="1" ht="34.5" customHeight="1">
      <c r="A10" s="12" t="s">
        <v>94</v>
      </c>
      <c r="B10" s="317">
        <v>31</v>
      </c>
      <c r="C10" s="317">
        <v>47</v>
      </c>
      <c r="D10" s="152">
        <f t="shared" si="0"/>
        <v>151.61290322580646</v>
      </c>
      <c r="E10" s="20">
        <f t="shared" si="1"/>
        <v>16</v>
      </c>
      <c r="I10" s="10"/>
    </row>
    <row r="11" spans="1:9" s="2" customFormat="1" ht="48.75" customHeight="1">
      <c r="A11" s="12" t="s">
        <v>51</v>
      </c>
      <c r="B11" s="317">
        <v>21</v>
      </c>
      <c r="C11" s="317">
        <v>43</v>
      </c>
      <c r="D11" s="152" t="s">
        <v>124</v>
      </c>
      <c r="E11" s="20">
        <f t="shared" si="1"/>
        <v>22</v>
      </c>
      <c r="I11" s="10"/>
    </row>
    <row r="12" spans="1:9" s="2" customFormat="1" ht="54.75" customHeight="1">
      <c r="A12" s="12" t="s">
        <v>52</v>
      </c>
      <c r="B12" s="292">
        <v>1621</v>
      </c>
      <c r="C12" s="292">
        <v>766</v>
      </c>
      <c r="D12" s="152">
        <f t="shared" si="0"/>
        <v>47.254780999383094</v>
      </c>
      <c r="E12" s="20">
        <f t="shared" si="1"/>
        <v>-855</v>
      </c>
      <c r="I12" s="10"/>
    </row>
    <row r="13" spans="1:9" s="2" customFormat="1" ht="12.75" customHeight="1">
      <c r="A13" s="320" t="s">
        <v>9</v>
      </c>
      <c r="B13" s="321"/>
      <c r="C13" s="321"/>
      <c r="D13" s="321"/>
      <c r="E13" s="321"/>
      <c r="I13" s="10"/>
    </row>
    <row r="14" spans="1:9" s="2" customFormat="1" ht="18" customHeight="1">
      <c r="A14" s="322"/>
      <c r="B14" s="323"/>
      <c r="C14" s="323"/>
      <c r="D14" s="323"/>
      <c r="E14" s="323"/>
      <c r="I14" s="10"/>
    </row>
    <row r="15" spans="1:9" s="2" customFormat="1" ht="20.25" customHeight="1">
      <c r="A15" s="324" t="s">
        <v>0</v>
      </c>
      <c r="B15" s="326" t="s">
        <v>95</v>
      </c>
      <c r="C15" s="326" t="s">
        <v>76</v>
      </c>
      <c r="D15" s="350" t="s">
        <v>1</v>
      </c>
      <c r="E15" s="351"/>
      <c r="I15" s="10"/>
    </row>
    <row r="16" spans="1:9" ht="35.25" customHeight="1">
      <c r="A16" s="325"/>
      <c r="B16" s="326"/>
      <c r="C16" s="326"/>
      <c r="D16" s="17" t="s">
        <v>2</v>
      </c>
      <c r="E16" s="4" t="s">
        <v>96</v>
      </c>
      <c r="I16" s="10"/>
    </row>
    <row r="17" spans="1:9" ht="28.5" customHeight="1">
      <c r="A17" s="8" t="s">
        <v>132</v>
      </c>
      <c r="B17" s="292">
        <v>1331</v>
      </c>
      <c r="C17" s="292">
        <v>280</v>
      </c>
      <c r="D17" s="152">
        <f>C17/B17*100</f>
        <v>21.036814425244177</v>
      </c>
      <c r="E17" s="318">
        <f>C17-B17</f>
        <v>-1051</v>
      </c>
      <c r="I17" s="10"/>
    </row>
    <row r="18" spans="1:9" ht="25.5" customHeight="1">
      <c r="A18" s="233" t="s">
        <v>133</v>
      </c>
      <c r="B18" s="292">
        <v>1100</v>
      </c>
      <c r="C18" s="292">
        <v>204</v>
      </c>
      <c r="D18" s="152">
        <f t="shared" ref="D18:D19" si="2">C18/B18*100</f>
        <v>18.545454545454547</v>
      </c>
      <c r="E18" s="21">
        <f t="shared" ref="E18:E19" si="3">C18-B18</f>
        <v>-896</v>
      </c>
      <c r="I18" s="10"/>
    </row>
    <row r="19" spans="1:9" ht="30" customHeight="1">
      <c r="A19" s="13" t="s">
        <v>53</v>
      </c>
      <c r="B19" s="292">
        <v>982</v>
      </c>
      <c r="C19" s="292">
        <v>98</v>
      </c>
      <c r="D19" s="152">
        <f t="shared" si="2"/>
        <v>9.9796334012219958</v>
      </c>
      <c r="E19" s="21">
        <f t="shared" si="3"/>
        <v>-884</v>
      </c>
      <c r="I19" s="10"/>
    </row>
    <row r="20" spans="1:9">
      <c r="A20" s="329"/>
      <c r="B20" s="329"/>
      <c r="C20" s="329"/>
      <c r="D20" s="329"/>
      <c r="E20" s="329"/>
    </row>
    <row r="21" spans="1:9" ht="30" customHeight="1">
      <c r="A21" s="330"/>
      <c r="B21" s="330"/>
      <c r="C21" s="330"/>
      <c r="D21" s="330"/>
      <c r="E21" s="330"/>
    </row>
    <row r="23" spans="1:9">
      <c r="C23" s="319"/>
    </row>
    <row r="25" spans="1:9">
      <c r="A25" s="319"/>
    </row>
  </sheetData>
  <mergeCells count="12">
    <mergeCell ref="A20:E21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topLeftCell="A10" zoomScale="81" zoomScaleNormal="90" zoomScaleSheetLayoutView="81" workbookViewId="0">
      <selection activeCell="J35" sqref="J35"/>
    </sheetView>
  </sheetViews>
  <sheetFormatPr defaultColWidth="9.109375" defaultRowHeight="13.8"/>
  <cols>
    <col min="1" max="1" width="30.6640625" style="288" customWidth="1"/>
    <col min="2" max="2" width="9.5546875" style="288" customWidth="1"/>
    <col min="3" max="3" width="9.33203125" style="288" customWidth="1"/>
    <col min="4" max="4" width="9.109375" style="288" customWidth="1"/>
    <col min="5" max="8" width="9.6640625" style="288" customWidth="1"/>
    <col min="9" max="9" width="9.6640625" style="291" customWidth="1"/>
    <col min="10" max="12" width="9.6640625" style="288" customWidth="1"/>
    <col min="13" max="13" width="11.33203125" style="288" customWidth="1"/>
    <col min="14" max="15" width="9.6640625" style="288" customWidth="1"/>
    <col min="16" max="16" width="11.6640625" style="288" customWidth="1"/>
    <col min="17" max="18" width="9.6640625" style="288" customWidth="1"/>
    <col min="19" max="20" width="8" style="288" customWidth="1"/>
    <col min="21" max="21" width="9.88671875" style="288" customWidth="1"/>
    <col min="22" max="22" width="8.33203125" style="288" customWidth="1"/>
    <col min="23" max="23" width="8.109375" style="288" customWidth="1"/>
    <col min="24" max="24" width="10" style="288" customWidth="1"/>
    <col min="25" max="25" width="9.5546875" style="288" customWidth="1"/>
    <col min="26" max="26" width="9.33203125" style="288" customWidth="1"/>
    <col min="27" max="27" width="9.109375" style="288" customWidth="1"/>
    <col min="28" max="29" width="8.88671875" style="288" customWidth="1"/>
    <col min="30" max="30" width="8.6640625" style="288" customWidth="1"/>
    <col min="31" max="31" width="8.109375" style="288" customWidth="1"/>
    <col min="32" max="16384" width="9.109375" style="288"/>
  </cols>
  <sheetData>
    <row r="1" spans="1:33" s="237" customFormat="1" ht="57.75" customHeight="1">
      <c r="A1" s="236" t="s">
        <v>118</v>
      </c>
      <c r="B1" s="340" t="s">
        <v>123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</row>
    <row r="2" spans="1:33" s="240" customFormat="1" ht="14.25" customHeight="1">
      <c r="A2" s="238"/>
      <c r="B2" s="238"/>
      <c r="C2" s="238"/>
      <c r="D2" s="238"/>
      <c r="E2" s="238"/>
      <c r="F2" s="238"/>
      <c r="G2" s="238"/>
      <c r="H2" s="239"/>
      <c r="I2" s="307"/>
      <c r="J2" s="238"/>
      <c r="K2" s="238"/>
      <c r="L2" s="239"/>
      <c r="M2" s="238"/>
      <c r="N2" s="238"/>
      <c r="O2" s="238"/>
      <c r="P2" s="298"/>
      <c r="Q2" s="239"/>
      <c r="R2" s="239"/>
      <c r="S2" s="238"/>
      <c r="T2" s="239"/>
      <c r="U2" s="238"/>
      <c r="V2" s="242"/>
      <c r="W2" s="297"/>
      <c r="X2" s="242"/>
      <c r="Y2" s="238"/>
      <c r="Z2" s="238"/>
      <c r="AA2" s="238"/>
      <c r="AC2" s="242"/>
      <c r="AD2" s="298"/>
      <c r="AE2" s="298"/>
      <c r="AF2" s="299"/>
      <c r="AG2" s="298" t="s">
        <v>13</v>
      </c>
    </row>
    <row r="3" spans="1:33" s="244" customFormat="1" ht="60" customHeight="1">
      <c r="A3" s="345"/>
      <c r="B3" s="335" t="s">
        <v>101</v>
      </c>
      <c r="C3" s="336"/>
      <c r="D3" s="337"/>
      <c r="E3" s="334" t="s">
        <v>17</v>
      </c>
      <c r="F3" s="334"/>
      <c r="G3" s="334"/>
      <c r="H3" s="334" t="s">
        <v>102</v>
      </c>
      <c r="I3" s="334"/>
      <c r="J3" s="334"/>
      <c r="K3" s="334" t="s">
        <v>103</v>
      </c>
      <c r="L3" s="334"/>
      <c r="M3" s="334"/>
      <c r="N3" s="334" t="s">
        <v>104</v>
      </c>
      <c r="O3" s="334"/>
      <c r="P3" s="334"/>
      <c r="Q3" s="344" t="s">
        <v>70</v>
      </c>
      <c r="R3" s="344"/>
      <c r="S3" s="334" t="s">
        <v>105</v>
      </c>
      <c r="T3" s="334"/>
      <c r="U3" s="334"/>
      <c r="V3" s="335" t="s">
        <v>14</v>
      </c>
      <c r="W3" s="336"/>
      <c r="X3" s="337"/>
      <c r="Y3" s="335" t="s">
        <v>106</v>
      </c>
      <c r="Z3" s="336"/>
      <c r="AA3" s="337"/>
      <c r="AB3" s="334" t="s">
        <v>107</v>
      </c>
      <c r="AC3" s="334"/>
      <c r="AD3" s="334"/>
      <c r="AE3" s="334" t="s">
        <v>120</v>
      </c>
      <c r="AF3" s="334"/>
      <c r="AG3" s="334"/>
    </row>
    <row r="4" spans="1:33" s="309" customFormat="1" ht="26.25" customHeight="1">
      <c r="A4" s="346"/>
      <c r="B4" s="245" t="s">
        <v>58</v>
      </c>
      <c r="C4" s="245" t="s">
        <v>108</v>
      </c>
      <c r="D4" s="245" t="s">
        <v>2</v>
      </c>
      <c r="E4" s="248" t="s">
        <v>58</v>
      </c>
      <c r="F4" s="248" t="s">
        <v>108</v>
      </c>
      <c r="G4" s="249" t="s">
        <v>2</v>
      </c>
      <c r="H4" s="248" t="s">
        <v>58</v>
      </c>
      <c r="I4" s="308" t="s">
        <v>108</v>
      </c>
      <c r="J4" s="249" t="s">
        <v>2</v>
      </c>
      <c r="K4" s="248" t="s">
        <v>58</v>
      </c>
      <c r="L4" s="248" t="s">
        <v>108</v>
      </c>
      <c r="M4" s="249" t="s">
        <v>2</v>
      </c>
      <c r="N4" s="248" t="s">
        <v>58</v>
      </c>
      <c r="O4" s="248" t="s">
        <v>108</v>
      </c>
      <c r="P4" s="249" t="s">
        <v>2</v>
      </c>
      <c r="Q4" s="248" t="s">
        <v>58</v>
      </c>
      <c r="R4" s="248" t="s">
        <v>108</v>
      </c>
      <c r="S4" s="248" t="s">
        <v>58</v>
      </c>
      <c r="T4" s="248" t="s">
        <v>108</v>
      </c>
      <c r="U4" s="249" t="s">
        <v>2</v>
      </c>
      <c r="V4" s="248" t="s">
        <v>58</v>
      </c>
      <c r="W4" s="248" t="s">
        <v>108</v>
      </c>
      <c r="X4" s="249" t="s">
        <v>2</v>
      </c>
      <c r="Y4" s="245" t="s">
        <v>58</v>
      </c>
      <c r="Z4" s="245" t="s">
        <v>108</v>
      </c>
      <c r="AA4" s="245" t="s">
        <v>2</v>
      </c>
      <c r="AB4" s="248" t="s">
        <v>58</v>
      </c>
      <c r="AC4" s="248" t="s">
        <v>108</v>
      </c>
      <c r="AD4" s="249" t="s">
        <v>2</v>
      </c>
      <c r="AE4" s="248" t="s">
        <v>58</v>
      </c>
      <c r="AF4" s="300" t="s">
        <v>108</v>
      </c>
      <c r="AG4" s="249" t="s">
        <v>2</v>
      </c>
    </row>
    <row r="5" spans="1:33" s="303" customFormat="1" ht="11.25" customHeight="1">
      <c r="A5" s="253" t="s">
        <v>3</v>
      </c>
      <c r="B5" s="253">
        <v>1</v>
      </c>
      <c r="C5" s="254">
        <v>2</v>
      </c>
      <c r="D5" s="254">
        <v>3</v>
      </c>
      <c r="E5" s="254">
        <v>4</v>
      </c>
      <c r="F5" s="254">
        <v>5</v>
      </c>
      <c r="G5" s="254">
        <v>6</v>
      </c>
      <c r="H5" s="257">
        <v>7</v>
      </c>
      <c r="I5" s="310">
        <v>8</v>
      </c>
      <c r="J5" s="254">
        <v>9</v>
      </c>
      <c r="K5" s="254">
        <v>10</v>
      </c>
      <c r="L5" s="257">
        <v>11</v>
      </c>
      <c r="M5" s="254">
        <v>12</v>
      </c>
      <c r="N5" s="254">
        <v>13</v>
      </c>
      <c r="O5" s="254">
        <v>14</v>
      </c>
      <c r="P5" s="254">
        <v>15</v>
      </c>
      <c r="Q5" s="257">
        <v>16</v>
      </c>
      <c r="R5" s="257">
        <v>17</v>
      </c>
      <c r="S5" s="254">
        <v>18</v>
      </c>
      <c r="T5" s="257">
        <v>19</v>
      </c>
      <c r="U5" s="254">
        <v>20</v>
      </c>
      <c r="V5" s="254">
        <v>21</v>
      </c>
      <c r="W5" s="257">
        <v>22</v>
      </c>
      <c r="X5" s="254">
        <v>23</v>
      </c>
      <c r="Y5" s="253">
        <v>24</v>
      </c>
      <c r="Z5" s="254">
        <v>25</v>
      </c>
      <c r="AA5" s="254">
        <v>26</v>
      </c>
      <c r="AB5" s="254">
        <v>27</v>
      </c>
      <c r="AC5" s="254">
        <v>28</v>
      </c>
      <c r="AD5" s="254">
        <v>29</v>
      </c>
      <c r="AE5" s="254">
        <v>30</v>
      </c>
      <c r="AF5" s="257">
        <v>31</v>
      </c>
      <c r="AG5" s="254">
        <v>32</v>
      </c>
    </row>
    <row r="6" spans="1:33" s="268" customFormat="1" ht="16.5" customHeight="1">
      <c r="A6" s="260" t="s">
        <v>16</v>
      </c>
      <c r="B6" s="304">
        <f>SUM(B7:B10)</f>
        <v>2281</v>
      </c>
      <c r="C6" s="262">
        <f>SUM(C7:C10)</f>
        <v>1415</v>
      </c>
      <c r="D6" s="263">
        <f>C6/B6*100</f>
        <v>62.034195528277067</v>
      </c>
      <c r="E6" s="264">
        <f>SUM(E7:E10)</f>
        <v>1710</v>
      </c>
      <c r="F6" s="264">
        <f>SUM(F7:F10)</f>
        <v>1192</v>
      </c>
      <c r="G6" s="265">
        <f>F6/E6*100</f>
        <v>69.707602339181278</v>
      </c>
      <c r="H6" s="261">
        <f>SUM(H7:H10)</f>
        <v>1677</v>
      </c>
      <c r="I6" s="311">
        <f>SUM(I7:I10)</f>
        <v>510</v>
      </c>
      <c r="J6" s="265">
        <f>I6/H6*100</f>
        <v>30.411449016100178</v>
      </c>
      <c r="K6" s="264">
        <f>SUM(K7:K10)</f>
        <v>395</v>
      </c>
      <c r="L6" s="261">
        <f>SUM(L7:L10)</f>
        <v>271</v>
      </c>
      <c r="M6" s="265">
        <f>L6/K6*100</f>
        <v>68.607594936708864</v>
      </c>
      <c r="N6" s="264">
        <f>SUM(N7:N10)</f>
        <v>31</v>
      </c>
      <c r="O6" s="264">
        <f>SUM(O7:O10)</f>
        <v>47</v>
      </c>
      <c r="P6" s="265">
        <f>O6/N6*100</f>
        <v>151.61290322580646</v>
      </c>
      <c r="Q6" s="261">
        <f>SUM(Q7:Q10)</f>
        <v>0</v>
      </c>
      <c r="R6" s="261">
        <f>SUM(R7:R10)</f>
        <v>23</v>
      </c>
      <c r="S6" s="264">
        <f>SUM(S7:S10)</f>
        <v>21</v>
      </c>
      <c r="T6" s="261">
        <f>SUM(T7:T10)</f>
        <v>43</v>
      </c>
      <c r="U6" s="265" t="s">
        <v>124</v>
      </c>
      <c r="V6" s="264">
        <f>SUM(V7:V10)</f>
        <v>1621</v>
      </c>
      <c r="W6" s="261">
        <f>SUM(W7:W10)</f>
        <v>766</v>
      </c>
      <c r="X6" s="265">
        <f>W6/V6*100</f>
        <v>47.254780999383094</v>
      </c>
      <c r="Y6" s="304">
        <f>SUM(Y7:Y10)</f>
        <v>1331</v>
      </c>
      <c r="Z6" s="262">
        <f>SUM(Z7:Z10)</f>
        <v>280</v>
      </c>
      <c r="AA6" s="263">
        <f>Z6/Y6*100</f>
        <v>21.036814425244177</v>
      </c>
      <c r="AB6" s="264">
        <f>SUM(AB7:AB10)</f>
        <v>1100</v>
      </c>
      <c r="AC6" s="264">
        <f>SUM(AC7:AC10)</f>
        <v>204</v>
      </c>
      <c r="AD6" s="265">
        <f>AC6/AB6*100</f>
        <v>18.545454545454547</v>
      </c>
      <c r="AE6" s="264">
        <f>SUM(AE7:AE10)</f>
        <v>982</v>
      </c>
      <c r="AF6" s="261">
        <f>SUM(AF7:AF10)</f>
        <v>98</v>
      </c>
      <c r="AG6" s="265">
        <f>AF6/AE6*100</f>
        <v>9.9796334012219958</v>
      </c>
    </row>
    <row r="7" spans="1:33" s="269" customFormat="1" ht="21" customHeight="1">
      <c r="A7" s="279" t="s">
        <v>109</v>
      </c>
      <c r="B7" s="271">
        <v>1170</v>
      </c>
      <c r="C7" s="272">
        <v>647</v>
      </c>
      <c r="D7" s="263">
        <f t="shared" ref="D7:D10" si="0">C7/B7*100</f>
        <v>55.299145299145302</v>
      </c>
      <c r="E7" s="272">
        <v>772</v>
      </c>
      <c r="F7" s="275">
        <v>496</v>
      </c>
      <c r="G7" s="265">
        <f t="shared" ref="G7:G10" si="1">F7/E7*100</f>
        <v>64.248704663212436</v>
      </c>
      <c r="H7" s="276">
        <v>762</v>
      </c>
      <c r="I7" s="312">
        <v>250</v>
      </c>
      <c r="J7" s="265">
        <f t="shared" ref="J7:J10" si="2">I7/H7*100</f>
        <v>32.808398950131235</v>
      </c>
      <c r="K7" s="272">
        <v>248</v>
      </c>
      <c r="L7" s="276">
        <v>146</v>
      </c>
      <c r="M7" s="265">
        <f t="shared" ref="M7:M10" si="3">L7/K7*100</f>
        <v>58.870967741935488</v>
      </c>
      <c r="N7" s="272">
        <v>22</v>
      </c>
      <c r="O7" s="313">
        <v>24</v>
      </c>
      <c r="P7" s="265">
        <f t="shared" ref="P7" si="4">O7/N7*100</f>
        <v>109.09090909090908</v>
      </c>
      <c r="Q7" s="276">
        <v>0</v>
      </c>
      <c r="R7" s="314">
        <v>15</v>
      </c>
      <c r="S7" s="272">
        <v>9</v>
      </c>
      <c r="T7" s="276">
        <v>18</v>
      </c>
      <c r="U7" s="265" t="s">
        <v>124</v>
      </c>
      <c r="V7" s="272">
        <v>708</v>
      </c>
      <c r="W7" s="276">
        <v>315</v>
      </c>
      <c r="X7" s="265">
        <f t="shared" ref="X7:X10" si="5">W7/V7*100</f>
        <v>44.49152542372881</v>
      </c>
      <c r="Y7" s="271">
        <v>611</v>
      </c>
      <c r="Z7" s="272">
        <v>124</v>
      </c>
      <c r="AA7" s="263">
        <f t="shared" ref="AA7:AA10" si="6">Z7/Y7*100</f>
        <v>20.294599018003272</v>
      </c>
      <c r="AB7" s="272">
        <v>451</v>
      </c>
      <c r="AC7" s="315">
        <v>79</v>
      </c>
      <c r="AD7" s="265">
        <f t="shared" ref="AD7:AD10" si="7">AC7/AB7*100</f>
        <v>17.516629711751662</v>
      </c>
      <c r="AE7" s="272">
        <v>392</v>
      </c>
      <c r="AF7" s="276">
        <v>44</v>
      </c>
      <c r="AG7" s="265">
        <f t="shared" ref="AG7:AG10" si="8">AF7/AE7*100</f>
        <v>11.224489795918368</v>
      </c>
    </row>
    <row r="8" spans="1:33" s="283" customFormat="1" ht="23.25" customHeight="1">
      <c r="A8" s="279" t="s">
        <v>110</v>
      </c>
      <c r="B8" s="271">
        <v>587</v>
      </c>
      <c r="C8" s="272">
        <v>442</v>
      </c>
      <c r="D8" s="263">
        <f t="shared" si="0"/>
        <v>75.298126064735953</v>
      </c>
      <c r="E8" s="272">
        <v>483</v>
      </c>
      <c r="F8" s="275">
        <v>392</v>
      </c>
      <c r="G8" s="265">
        <f t="shared" si="1"/>
        <v>81.159420289855078</v>
      </c>
      <c r="H8" s="276">
        <v>469</v>
      </c>
      <c r="I8" s="312">
        <v>144</v>
      </c>
      <c r="J8" s="265">
        <f t="shared" si="2"/>
        <v>30.703624733475483</v>
      </c>
      <c r="K8" s="272">
        <v>86</v>
      </c>
      <c r="L8" s="276">
        <v>74</v>
      </c>
      <c r="M8" s="265">
        <f t="shared" si="3"/>
        <v>86.04651162790698</v>
      </c>
      <c r="N8" s="272">
        <v>5</v>
      </c>
      <c r="O8" s="272">
        <v>13</v>
      </c>
      <c r="P8" s="265" t="s">
        <v>125</v>
      </c>
      <c r="Q8" s="276">
        <v>0</v>
      </c>
      <c r="R8" s="276">
        <v>7</v>
      </c>
      <c r="S8" s="272">
        <v>9</v>
      </c>
      <c r="T8" s="276">
        <v>13</v>
      </c>
      <c r="U8" s="265">
        <f t="shared" ref="U8" si="9">T8/S8*100</f>
        <v>144.44444444444443</v>
      </c>
      <c r="V8" s="272">
        <v>471</v>
      </c>
      <c r="W8" s="276">
        <v>242</v>
      </c>
      <c r="X8" s="265">
        <f t="shared" si="5"/>
        <v>51.380042462845012</v>
      </c>
      <c r="Y8" s="271">
        <v>383</v>
      </c>
      <c r="Z8" s="272">
        <v>92</v>
      </c>
      <c r="AA8" s="263">
        <f t="shared" si="6"/>
        <v>24.020887728459531</v>
      </c>
      <c r="AB8" s="272">
        <v>334</v>
      </c>
      <c r="AC8" s="315">
        <v>69</v>
      </c>
      <c r="AD8" s="265">
        <f t="shared" si="7"/>
        <v>20.658682634730539</v>
      </c>
      <c r="AE8" s="272">
        <v>300</v>
      </c>
      <c r="AF8" s="276">
        <v>26</v>
      </c>
      <c r="AG8" s="265">
        <f t="shared" si="8"/>
        <v>8.6666666666666679</v>
      </c>
    </row>
    <row r="9" spans="1:33" s="269" customFormat="1" ht="21.75" customHeight="1">
      <c r="A9" s="287" t="s">
        <v>111</v>
      </c>
      <c r="B9" s="285">
        <v>262</v>
      </c>
      <c r="C9" s="286">
        <v>150</v>
      </c>
      <c r="D9" s="263">
        <f t="shared" si="0"/>
        <v>57.251908396946561</v>
      </c>
      <c r="E9" s="272">
        <v>232</v>
      </c>
      <c r="F9" s="275">
        <v>143</v>
      </c>
      <c r="G9" s="265">
        <f t="shared" si="1"/>
        <v>61.637931034482762</v>
      </c>
      <c r="H9" s="276">
        <v>230</v>
      </c>
      <c r="I9" s="312">
        <v>55</v>
      </c>
      <c r="J9" s="265">
        <f t="shared" si="2"/>
        <v>23.913043478260871</v>
      </c>
      <c r="K9" s="272">
        <v>22</v>
      </c>
      <c r="L9" s="276">
        <v>25</v>
      </c>
      <c r="M9" s="265">
        <f t="shared" si="3"/>
        <v>113.63636363636364</v>
      </c>
      <c r="N9" s="272">
        <v>2</v>
      </c>
      <c r="O9" s="272">
        <v>5</v>
      </c>
      <c r="P9" s="265" t="s">
        <v>126</v>
      </c>
      <c r="Q9" s="276">
        <v>0</v>
      </c>
      <c r="R9" s="276">
        <v>1</v>
      </c>
      <c r="S9" s="272">
        <v>0</v>
      </c>
      <c r="T9" s="276">
        <v>4</v>
      </c>
      <c r="U9" s="265" t="s">
        <v>121</v>
      </c>
      <c r="V9" s="272">
        <v>230</v>
      </c>
      <c r="W9" s="276">
        <v>97</v>
      </c>
      <c r="X9" s="265">
        <f t="shared" si="5"/>
        <v>42.173913043478265</v>
      </c>
      <c r="Y9" s="285">
        <v>175</v>
      </c>
      <c r="Z9" s="286">
        <v>21</v>
      </c>
      <c r="AA9" s="263">
        <f t="shared" si="6"/>
        <v>12</v>
      </c>
      <c r="AB9" s="272">
        <v>169</v>
      </c>
      <c r="AC9" s="286">
        <v>21</v>
      </c>
      <c r="AD9" s="265">
        <f t="shared" si="7"/>
        <v>12.42603550295858</v>
      </c>
      <c r="AE9" s="272">
        <v>156</v>
      </c>
      <c r="AF9" s="276">
        <v>13</v>
      </c>
      <c r="AG9" s="265">
        <f t="shared" si="8"/>
        <v>8.3333333333333321</v>
      </c>
    </row>
    <row r="10" spans="1:33" s="269" customFormat="1" ht="21" customHeight="1">
      <c r="A10" s="287" t="s">
        <v>112</v>
      </c>
      <c r="B10" s="285">
        <v>262</v>
      </c>
      <c r="C10" s="286">
        <v>176</v>
      </c>
      <c r="D10" s="263">
        <f t="shared" si="0"/>
        <v>67.175572519083971</v>
      </c>
      <c r="E10" s="272">
        <v>223</v>
      </c>
      <c r="F10" s="275">
        <v>161</v>
      </c>
      <c r="G10" s="265">
        <f t="shared" si="1"/>
        <v>72.197309417040358</v>
      </c>
      <c r="H10" s="276">
        <v>216</v>
      </c>
      <c r="I10" s="312">
        <v>61</v>
      </c>
      <c r="J10" s="265">
        <f t="shared" si="2"/>
        <v>28.240740740740737</v>
      </c>
      <c r="K10" s="272">
        <v>39</v>
      </c>
      <c r="L10" s="276">
        <v>26</v>
      </c>
      <c r="M10" s="265">
        <f t="shared" si="3"/>
        <v>66.666666666666657</v>
      </c>
      <c r="N10" s="272">
        <v>2</v>
      </c>
      <c r="O10" s="272">
        <v>5</v>
      </c>
      <c r="P10" s="265" t="s">
        <v>127</v>
      </c>
      <c r="Q10" s="276">
        <v>0</v>
      </c>
      <c r="R10" s="276">
        <v>0</v>
      </c>
      <c r="S10" s="272">
        <v>3</v>
      </c>
      <c r="T10" s="276">
        <v>8</v>
      </c>
      <c r="U10" s="265" t="s">
        <v>128</v>
      </c>
      <c r="V10" s="272">
        <v>212</v>
      </c>
      <c r="W10" s="276">
        <v>112</v>
      </c>
      <c r="X10" s="265">
        <f t="shared" si="5"/>
        <v>52.830188679245282</v>
      </c>
      <c r="Y10" s="285">
        <v>162</v>
      </c>
      <c r="Z10" s="286">
        <v>43</v>
      </c>
      <c r="AA10" s="263">
        <f t="shared" si="6"/>
        <v>26.543209876543212</v>
      </c>
      <c r="AB10" s="272">
        <v>146</v>
      </c>
      <c r="AC10" s="286">
        <v>35</v>
      </c>
      <c r="AD10" s="265">
        <f t="shared" si="7"/>
        <v>23.972602739726025</v>
      </c>
      <c r="AE10" s="272">
        <v>134</v>
      </c>
      <c r="AF10" s="276">
        <v>15</v>
      </c>
      <c r="AG10" s="265">
        <f t="shared" si="8"/>
        <v>11.194029850746269</v>
      </c>
    </row>
    <row r="11" spans="1:33">
      <c r="H11" s="316"/>
      <c r="N11" s="289"/>
      <c r="O11" s="289"/>
      <c r="P11" s="289"/>
      <c r="Q11" s="289"/>
      <c r="R11" s="289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</row>
    <row r="12" spans="1:33" ht="30" customHeight="1">
      <c r="N12" s="289"/>
      <c r="O12" s="289"/>
      <c r="P12" s="289"/>
      <c r="Q12" s="289"/>
      <c r="R12" s="289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</row>
    <row r="13" spans="1:33"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AB13" s="289"/>
      <c r="AC13" s="289"/>
      <c r="AD13" s="289"/>
    </row>
    <row r="14" spans="1:33"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AB14" s="289"/>
      <c r="AC14" s="289"/>
      <c r="AD14" s="289"/>
    </row>
    <row r="15" spans="1:33"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AB15" s="289"/>
      <c r="AC15" s="289"/>
      <c r="AD15" s="289"/>
    </row>
    <row r="16" spans="1:33"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AB16" s="289"/>
      <c r="AC16" s="289"/>
      <c r="AD16" s="289"/>
    </row>
    <row r="17" spans="14:30"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AB17" s="289"/>
      <c r="AC17" s="289"/>
      <c r="AD17" s="289"/>
    </row>
    <row r="18" spans="14:30"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AB18" s="289"/>
      <c r="AC18" s="289"/>
      <c r="AD18" s="289"/>
    </row>
    <row r="19" spans="14:30"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AB19" s="289"/>
      <c r="AC19" s="289"/>
      <c r="AD19" s="289"/>
    </row>
    <row r="20" spans="14:30"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AB20" s="289"/>
      <c r="AC20" s="289"/>
      <c r="AD20" s="289"/>
    </row>
    <row r="21" spans="14:30"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AB21" s="289"/>
      <c r="AC21" s="289"/>
      <c r="AD21" s="289"/>
    </row>
    <row r="22" spans="14:30"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AB22" s="289"/>
      <c r="AC22" s="289"/>
      <c r="AD22" s="289"/>
    </row>
    <row r="23" spans="14:30"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AB23" s="289"/>
      <c r="AC23" s="289"/>
      <c r="AD23" s="289"/>
    </row>
    <row r="24" spans="14:30"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AB24" s="289"/>
      <c r="AC24" s="289"/>
      <c r="AD24" s="289"/>
    </row>
    <row r="25" spans="14:30"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AB25" s="289"/>
      <c r="AC25" s="289"/>
      <c r="AD25" s="289"/>
    </row>
    <row r="26" spans="14:30"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AB26" s="289"/>
      <c r="AC26" s="289"/>
      <c r="AD26" s="289"/>
    </row>
    <row r="27" spans="14:30"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AB27" s="289"/>
      <c r="AC27" s="289"/>
      <c r="AD27" s="289"/>
    </row>
    <row r="28" spans="14:30"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AB28" s="289"/>
      <c r="AC28" s="289"/>
      <c r="AD28" s="289"/>
    </row>
    <row r="29" spans="14:30"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AB29" s="289"/>
      <c r="AC29" s="289"/>
      <c r="AD29" s="289"/>
    </row>
    <row r="30" spans="14:30"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AB30" s="289"/>
      <c r="AC30" s="289"/>
      <c r="AD30" s="289"/>
    </row>
    <row r="31" spans="14:30"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AB31" s="289"/>
      <c r="AC31" s="289"/>
      <c r="AD31" s="289"/>
    </row>
    <row r="32" spans="14:30"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AB32" s="289"/>
      <c r="AC32" s="289"/>
      <c r="AD32" s="289"/>
    </row>
    <row r="33" spans="14:30"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AB33" s="289"/>
      <c r="AC33" s="289"/>
      <c r="AD33" s="289"/>
    </row>
    <row r="34" spans="14:30"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AB34" s="289"/>
      <c r="AC34" s="289"/>
      <c r="AD34" s="289"/>
    </row>
    <row r="35" spans="14:30"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AB35" s="289"/>
      <c r="AC35" s="289"/>
      <c r="AD35" s="289"/>
    </row>
    <row r="36" spans="14:30"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AB36" s="289"/>
      <c r="AC36" s="289"/>
      <c r="AD36" s="289"/>
    </row>
    <row r="37" spans="14:30"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AB37" s="289"/>
      <c r="AC37" s="289"/>
      <c r="AD37" s="289"/>
    </row>
    <row r="38" spans="14:30"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AB38" s="289"/>
      <c r="AC38" s="289"/>
      <c r="AD38" s="289"/>
    </row>
    <row r="39" spans="14:30"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AB39" s="289"/>
      <c r="AC39" s="289"/>
      <c r="AD39" s="289"/>
    </row>
    <row r="40" spans="14:30"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AB40" s="289"/>
      <c r="AC40" s="289"/>
      <c r="AD40" s="289"/>
    </row>
    <row r="41" spans="14:30"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AB41" s="289"/>
      <c r="AC41" s="289"/>
      <c r="AD41" s="289"/>
    </row>
    <row r="42" spans="14:30"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AB42" s="289"/>
      <c r="AC42" s="289"/>
      <c r="AD42" s="289"/>
    </row>
    <row r="43" spans="14:30"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AB43" s="289"/>
      <c r="AC43" s="289"/>
      <c r="AD43" s="289"/>
    </row>
    <row r="44" spans="14:30"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AB44" s="289"/>
      <c r="AC44" s="289"/>
      <c r="AD44" s="289"/>
    </row>
    <row r="45" spans="14:30"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AB45" s="289"/>
      <c r="AC45" s="289"/>
      <c r="AD45" s="289"/>
    </row>
    <row r="46" spans="14:30"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AB46" s="289"/>
      <c r="AC46" s="289"/>
      <c r="AD46" s="289"/>
    </row>
    <row r="47" spans="14:30"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AB47" s="289"/>
      <c r="AC47" s="289"/>
      <c r="AD47" s="289"/>
    </row>
    <row r="48" spans="14:30"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AB48" s="289"/>
      <c r="AC48" s="289"/>
      <c r="AD48" s="289"/>
    </row>
    <row r="49" spans="14:30"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AB49" s="289"/>
      <c r="AC49" s="289"/>
      <c r="AD49" s="289"/>
    </row>
    <row r="50" spans="14:30"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AB50" s="289"/>
      <c r="AC50" s="289"/>
      <c r="AD50" s="289"/>
    </row>
    <row r="51" spans="14:30"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AB51" s="289"/>
      <c r="AC51" s="289"/>
      <c r="AD51" s="289"/>
    </row>
    <row r="52" spans="14:30"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AB52" s="289"/>
      <c r="AC52" s="289"/>
      <c r="AD52" s="289"/>
    </row>
    <row r="53" spans="14:30"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AB53" s="289"/>
      <c r="AC53" s="289"/>
      <c r="AD53" s="289"/>
    </row>
    <row r="54" spans="14:30"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AB54" s="289"/>
      <c r="AC54" s="289"/>
      <c r="AD54" s="289"/>
    </row>
    <row r="55" spans="14:30"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AB55" s="289"/>
      <c r="AC55" s="289"/>
      <c r="AD55" s="289"/>
    </row>
    <row r="56" spans="14:30"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AB56" s="289"/>
      <c r="AC56" s="289"/>
      <c r="AD56" s="289"/>
    </row>
    <row r="57" spans="14:30"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AB57" s="289"/>
      <c r="AC57" s="289"/>
      <c r="AD57" s="289"/>
    </row>
    <row r="58" spans="14:30"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AB58" s="289"/>
      <c r="AC58" s="289"/>
      <c r="AD58" s="289"/>
    </row>
    <row r="59" spans="14:30"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AB59" s="289"/>
      <c r="AC59" s="289"/>
      <c r="AD59" s="289"/>
    </row>
    <row r="60" spans="14:30"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AB60" s="289"/>
      <c r="AC60" s="289"/>
      <c r="AD60" s="289"/>
    </row>
    <row r="61" spans="14:30"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AB61" s="289"/>
      <c r="AC61" s="289"/>
      <c r="AD61" s="289"/>
    </row>
    <row r="62" spans="14:30"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AB62" s="289"/>
      <c r="AC62" s="289"/>
      <c r="AD62" s="289"/>
    </row>
  </sheetData>
  <mergeCells count="14">
    <mergeCell ref="S11:AG12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H18" sqref="H18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48" t="s">
        <v>23</v>
      </c>
      <c r="B1" s="348"/>
      <c r="C1" s="348"/>
      <c r="D1" s="348"/>
      <c r="E1" s="348"/>
    </row>
    <row r="2" spans="1:11" ht="23.25" customHeight="1">
      <c r="A2" s="348" t="s">
        <v>48</v>
      </c>
      <c r="B2" s="348"/>
      <c r="C2" s="348"/>
      <c r="D2" s="348"/>
      <c r="E2" s="348"/>
    </row>
    <row r="3" spans="1:11" ht="6" customHeight="1">
      <c r="A3" s="47"/>
    </row>
    <row r="4" spans="1:11" s="2" customFormat="1" ht="23.25" customHeight="1">
      <c r="A4" s="326"/>
      <c r="B4" s="332" t="s">
        <v>73</v>
      </c>
      <c r="C4" s="332" t="s">
        <v>74</v>
      </c>
      <c r="D4" s="350" t="s">
        <v>1</v>
      </c>
      <c r="E4" s="351"/>
    </row>
    <row r="5" spans="1:11" s="2" customFormat="1" ht="32.25" customHeight="1">
      <c r="A5" s="326"/>
      <c r="B5" s="333"/>
      <c r="C5" s="333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5" t="s">
        <v>55</v>
      </c>
      <c r="B7" s="146">
        <v>8806</v>
      </c>
      <c r="C7" s="146">
        <v>3992</v>
      </c>
      <c r="D7" s="152">
        <f>C7/B7*100</f>
        <v>45.332727685668864</v>
      </c>
      <c r="E7" s="148">
        <f>C7-B7</f>
        <v>-4814</v>
      </c>
    </row>
    <row r="8" spans="1:11" s="2" customFormat="1" ht="31.5" customHeight="1">
      <c r="A8" s="8" t="s">
        <v>4</v>
      </c>
      <c r="B8" s="50">
        <v>7645</v>
      </c>
      <c r="C8" s="19">
        <v>3381</v>
      </c>
      <c r="D8" s="9">
        <f>C8/B8*100</f>
        <v>44.224983649444084</v>
      </c>
      <c r="E8" s="131">
        <f>C8-B8</f>
        <v>-4264</v>
      </c>
      <c r="K8" s="10"/>
    </row>
    <row r="9" spans="1:11" s="2" customFormat="1" ht="54.75" customHeight="1">
      <c r="A9" s="11" t="s">
        <v>5</v>
      </c>
      <c r="B9" s="19">
        <v>1759</v>
      </c>
      <c r="C9" s="19">
        <v>952</v>
      </c>
      <c r="D9" s="9">
        <f t="shared" ref="D9:D12" si="0">C9/B9*100</f>
        <v>54.121660034110285</v>
      </c>
      <c r="E9" s="131">
        <f t="shared" ref="E9:E12" si="1">C9-B9</f>
        <v>-807</v>
      </c>
      <c r="K9" s="10"/>
    </row>
    <row r="10" spans="1:11" s="2" customFormat="1" ht="35.25" customHeight="1">
      <c r="A10" s="12" t="s">
        <v>6</v>
      </c>
      <c r="B10" s="19">
        <v>325</v>
      </c>
      <c r="C10" s="19">
        <v>210</v>
      </c>
      <c r="D10" s="9">
        <f t="shared" si="0"/>
        <v>64.615384615384613</v>
      </c>
      <c r="E10" s="131">
        <f t="shared" si="1"/>
        <v>-115</v>
      </c>
      <c r="K10" s="10"/>
    </row>
    <row r="11" spans="1:11" s="2" customFormat="1" ht="45.75" customHeight="1">
      <c r="A11" s="12" t="s">
        <v>7</v>
      </c>
      <c r="B11" s="130">
        <v>249</v>
      </c>
      <c r="C11" s="19">
        <v>162</v>
      </c>
      <c r="D11" s="9">
        <f t="shared" si="0"/>
        <v>65.060240963855421</v>
      </c>
      <c r="E11" s="131">
        <f t="shared" si="1"/>
        <v>-87</v>
      </c>
      <c r="K11" s="10"/>
    </row>
    <row r="12" spans="1:11" s="2" customFormat="1" ht="55.5" customHeight="1">
      <c r="A12" s="12" t="s">
        <v>8</v>
      </c>
      <c r="B12" s="19">
        <v>6115</v>
      </c>
      <c r="C12" s="19">
        <v>2391</v>
      </c>
      <c r="D12" s="9">
        <f t="shared" si="0"/>
        <v>39.100572363041699</v>
      </c>
      <c r="E12" s="131">
        <f t="shared" si="1"/>
        <v>-3724</v>
      </c>
      <c r="K12" s="10"/>
    </row>
    <row r="13" spans="1:11" s="2" customFormat="1" ht="12.75" customHeight="1">
      <c r="A13" s="320" t="s">
        <v>9</v>
      </c>
      <c r="B13" s="321"/>
      <c r="C13" s="321"/>
      <c r="D13" s="321"/>
      <c r="E13" s="321"/>
      <c r="K13" s="10"/>
    </row>
    <row r="14" spans="1:11" s="2" customFormat="1" ht="15" customHeight="1">
      <c r="A14" s="322"/>
      <c r="B14" s="323"/>
      <c r="C14" s="323"/>
      <c r="D14" s="323"/>
      <c r="E14" s="323"/>
      <c r="K14" s="10"/>
    </row>
    <row r="15" spans="1:11" s="2" customFormat="1" ht="20.25" customHeight="1">
      <c r="A15" s="324" t="s">
        <v>0</v>
      </c>
      <c r="B15" s="326" t="s">
        <v>75</v>
      </c>
      <c r="C15" s="326" t="s">
        <v>76</v>
      </c>
      <c r="D15" s="350" t="s">
        <v>1</v>
      </c>
      <c r="E15" s="351"/>
      <c r="K15" s="10"/>
    </row>
    <row r="16" spans="1:11" ht="35.25" customHeight="1">
      <c r="A16" s="325"/>
      <c r="B16" s="326"/>
      <c r="C16" s="326"/>
      <c r="D16" s="3" t="s">
        <v>2</v>
      </c>
      <c r="E16" s="4" t="s">
        <v>10</v>
      </c>
      <c r="K16" s="10"/>
    </row>
    <row r="17" spans="1:11" ht="24" customHeight="1">
      <c r="A17" s="158" t="s">
        <v>55</v>
      </c>
      <c r="B17" s="144">
        <v>3269</v>
      </c>
      <c r="C17" s="144">
        <v>1073</v>
      </c>
      <c r="D17" s="153">
        <f>C17/B17*100</f>
        <v>32.823493423065159</v>
      </c>
      <c r="E17" s="179">
        <f>C17-B17</f>
        <v>-2196</v>
      </c>
      <c r="K17" s="10"/>
    </row>
    <row r="18" spans="1:11" ht="25.5" customHeight="1">
      <c r="A18" s="13" t="s">
        <v>4</v>
      </c>
      <c r="B18" s="52">
        <v>2978</v>
      </c>
      <c r="C18" s="51">
        <v>888</v>
      </c>
      <c r="D18" s="48">
        <f t="shared" ref="D18:D19" si="2">C18/B18*100</f>
        <v>29.818670248488921</v>
      </c>
      <c r="E18" s="53">
        <f t="shared" ref="E18:E19" si="3">C18-B18</f>
        <v>-2090</v>
      </c>
      <c r="K18" s="10"/>
    </row>
    <row r="19" spans="1:11" ht="43.5" customHeight="1">
      <c r="A19" s="13" t="s">
        <v>11</v>
      </c>
      <c r="B19" s="52">
        <v>2401</v>
      </c>
      <c r="C19" s="51">
        <v>388</v>
      </c>
      <c r="D19" s="48">
        <f t="shared" si="2"/>
        <v>16.15993336109954</v>
      </c>
      <c r="E19" s="53">
        <f t="shared" si="3"/>
        <v>-2013</v>
      </c>
      <c r="K19" s="10"/>
    </row>
    <row r="20" spans="1:11" ht="18" customHeight="1">
      <c r="A20" s="347">
        <f>'5'!$A$19</f>
        <v>0</v>
      </c>
      <c r="B20" s="347"/>
      <c r="C20" s="347"/>
      <c r="D20" s="347"/>
      <c r="E20" s="34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2023-07-12T12:41:24Z</cp:lastPrinted>
  <dcterms:created xsi:type="dcterms:W3CDTF">2021-01-25T09:15:06Z</dcterms:created>
  <dcterms:modified xsi:type="dcterms:W3CDTF">2023-08-17T10:47:54Z</dcterms:modified>
</cp:coreProperties>
</file>