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16" windowWidth="20640" windowHeight="10248" activeTab="10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4" r:id="rId7"/>
    <sheet name="8" sheetId="25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'10'!$A$1:$AG$11</definedName>
    <definedName name="_xlnm.Print_Area" localSheetId="10">'11'!$A$1:$F$21</definedName>
    <definedName name="_xlnm.Print_Area" localSheetId="11">'12'!$A$1:$M$11</definedName>
    <definedName name="_xlnm.Print_Area" localSheetId="12">'13'!$A$1:$M$10</definedName>
    <definedName name="_xlnm.Print_Area" localSheetId="13">'14'!$A$1:$I$22</definedName>
    <definedName name="_xlnm.Print_Area" localSheetId="14">'15'!$A$1:$AG$13</definedName>
    <definedName name="_xlnm.Print_Area" localSheetId="15">'16'!$A$1:$AG$12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'5'!$A$1:$E$21</definedName>
    <definedName name="_xlnm.Print_Area" localSheetId="5">'6'!$A$1:$AG$12</definedName>
    <definedName name="_xlnm.Print_Area" localSheetId="6">'7'!$A$1:$E$19</definedName>
    <definedName name="_xlnm.Print_Area" localSheetId="7">'8'!$A$1:$AG$12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R8" i="8" l="1"/>
  <c r="AG10" i="25" l="1"/>
  <c r="AD10" i="25"/>
  <c r="AA10" i="25"/>
  <c r="X10" i="25"/>
  <c r="U10" i="25"/>
  <c r="M10" i="25"/>
  <c r="J10" i="25"/>
  <c r="G10" i="25"/>
  <c r="D10" i="25"/>
  <c r="AG9" i="25"/>
  <c r="AD9" i="25"/>
  <c r="AA9" i="25"/>
  <c r="X9" i="25"/>
  <c r="U9" i="25"/>
  <c r="M9" i="25"/>
  <c r="J9" i="25"/>
  <c r="G9" i="25"/>
  <c r="D9" i="25"/>
  <c r="AG8" i="25"/>
  <c r="AD8" i="25"/>
  <c r="AA8" i="25"/>
  <c r="X8" i="25"/>
  <c r="U8" i="25"/>
  <c r="P8" i="25"/>
  <c r="M8" i="25"/>
  <c r="J8" i="25"/>
  <c r="G8" i="25"/>
  <c r="D8" i="25"/>
  <c r="AG7" i="25"/>
  <c r="AD7" i="25"/>
  <c r="AA7" i="25"/>
  <c r="X7" i="25"/>
  <c r="U7" i="25"/>
  <c r="P7" i="25"/>
  <c r="M7" i="25"/>
  <c r="J7" i="25"/>
  <c r="G7" i="25"/>
  <c r="D7" i="25"/>
  <c r="AF6" i="25"/>
  <c r="AE6" i="25"/>
  <c r="AG6" i="25" s="1"/>
  <c r="AC6" i="25"/>
  <c r="AD6" i="25" s="1"/>
  <c r="AB6" i="25"/>
  <c r="Z6" i="25"/>
  <c r="Y6" i="25"/>
  <c r="AA6" i="25" s="1"/>
  <c r="W6" i="25"/>
  <c r="X6" i="25" s="1"/>
  <c r="V6" i="25"/>
  <c r="T6" i="25"/>
  <c r="S6" i="25"/>
  <c r="U6" i="25" s="1"/>
  <c r="R6" i="25"/>
  <c r="Q6" i="25"/>
  <c r="O6" i="25"/>
  <c r="P6" i="25" s="1"/>
  <c r="N6" i="25"/>
  <c r="M6" i="25"/>
  <c r="L6" i="25"/>
  <c r="K6" i="25"/>
  <c r="I6" i="25"/>
  <c r="J6" i="25" s="1"/>
  <c r="H6" i="25"/>
  <c r="F6" i="25"/>
  <c r="E6" i="25"/>
  <c r="G6" i="25" s="1"/>
  <c r="C6" i="25"/>
  <c r="D6" i="25" s="1"/>
  <c r="B6" i="25"/>
  <c r="E19" i="24"/>
  <c r="D19" i="24"/>
  <c r="E18" i="24"/>
  <c r="D18" i="24"/>
  <c r="E17" i="24"/>
  <c r="D17" i="24"/>
  <c r="E12" i="24"/>
  <c r="D12" i="24"/>
  <c r="E11" i="24"/>
  <c r="D11" i="24"/>
  <c r="E10" i="24"/>
  <c r="D10" i="24"/>
  <c r="E9" i="24"/>
  <c r="D9" i="24"/>
  <c r="E8" i="24"/>
  <c r="D8" i="24"/>
  <c r="E7" i="24"/>
  <c r="D7" i="24"/>
  <c r="E6" i="24"/>
  <c r="D6" i="24"/>
  <c r="AG10" i="23"/>
  <c r="AD10" i="23"/>
  <c r="AA10" i="23"/>
  <c r="X10" i="23"/>
  <c r="M10" i="23"/>
  <c r="J10" i="23"/>
  <c r="G10" i="23"/>
  <c r="D10" i="23"/>
  <c r="AG9" i="23"/>
  <c r="AD9" i="23"/>
  <c r="AA9" i="23"/>
  <c r="X9" i="23"/>
  <c r="U9" i="23"/>
  <c r="P9" i="23"/>
  <c r="M9" i="23"/>
  <c r="J9" i="23"/>
  <c r="G9" i="23"/>
  <c r="D9" i="23"/>
  <c r="AG8" i="23"/>
  <c r="AD8" i="23"/>
  <c r="AA8" i="23"/>
  <c r="X8" i="23"/>
  <c r="U8" i="23"/>
  <c r="P8" i="23"/>
  <c r="M8" i="23"/>
  <c r="J8" i="23"/>
  <c r="G8" i="23"/>
  <c r="D8" i="23"/>
  <c r="AG7" i="23"/>
  <c r="AD7" i="23"/>
  <c r="AA7" i="23"/>
  <c r="X7" i="23"/>
  <c r="U7" i="23"/>
  <c r="P7" i="23"/>
  <c r="M7" i="23"/>
  <c r="J7" i="23"/>
  <c r="G7" i="23"/>
  <c r="D7" i="23"/>
  <c r="AF6" i="23"/>
  <c r="AE6" i="23"/>
  <c r="AG6" i="23" s="1"/>
  <c r="AC6" i="23"/>
  <c r="AD6" i="23" s="1"/>
  <c r="AB6" i="23"/>
  <c r="Z6" i="23"/>
  <c r="Y6" i="23"/>
  <c r="AA6" i="23" s="1"/>
  <c r="W6" i="23"/>
  <c r="X6" i="23" s="1"/>
  <c r="V6" i="23"/>
  <c r="T6" i="23"/>
  <c r="S6" i="23"/>
  <c r="U6" i="23" s="1"/>
  <c r="R6" i="23"/>
  <c r="Q6" i="23"/>
  <c r="O6" i="23"/>
  <c r="P6" i="23" s="1"/>
  <c r="N6" i="23"/>
  <c r="L6" i="23"/>
  <c r="K6" i="23"/>
  <c r="M6" i="23" s="1"/>
  <c r="I6" i="23"/>
  <c r="J6" i="23" s="1"/>
  <c r="H6" i="23"/>
  <c r="F6" i="23"/>
  <c r="E6" i="23"/>
  <c r="G6" i="23" s="1"/>
  <c r="C6" i="23"/>
  <c r="D6" i="23" s="1"/>
  <c r="B6" i="23"/>
  <c r="E18" i="22"/>
  <c r="D18" i="22"/>
  <c r="E17" i="22"/>
  <c r="D17" i="22"/>
  <c r="E16" i="22"/>
  <c r="D16" i="22"/>
  <c r="E11" i="22"/>
  <c r="D11" i="22"/>
  <c r="E10" i="22"/>
  <c r="D10" i="22"/>
  <c r="E9" i="22"/>
  <c r="D9" i="22"/>
  <c r="E8" i="22"/>
  <c r="D8" i="22"/>
  <c r="E7" i="22"/>
  <c r="D7" i="22"/>
  <c r="E6" i="22"/>
  <c r="D6" i="22"/>
  <c r="E5" i="22"/>
  <c r="D5" i="22"/>
  <c r="AG10" i="21"/>
  <c r="AD10" i="21"/>
  <c r="AA10" i="21"/>
  <c r="X10" i="21"/>
  <c r="U10" i="21"/>
  <c r="P10" i="21"/>
  <c r="M10" i="21"/>
  <c r="J10" i="21"/>
  <c r="G10" i="21"/>
  <c r="D10" i="21"/>
  <c r="AG9" i="21"/>
  <c r="AD9" i="21"/>
  <c r="AA9" i="21"/>
  <c r="X9" i="21"/>
  <c r="U9" i="21"/>
  <c r="P9" i="21"/>
  <c r="M9" i="21"/>
  <c r="J9" i="21"/>
  <c r="G9" i="21"/>
  <c r="D9" i="21"/>
  <c r="AG8" i="21"/>
  <c r="AD8" i="21"/>
  <c r="AA8" i="21"/>
  <c r="X8" i="21"/>
  <c r="U8" i="21"/>
  <c r="P8" i="21"/>
  <c r="M8" i="21"/>
  <c r="J8" i="21"/>
  <c r="G8" i="21"/>
  <c r="D8" i="21"/>
  <c r="AG7" i="21"/>
  <c r="AD7" i="21"/>
  <c r="AA7" i="21"/>
  <c r="X7" i="21"/>
  <c r="U7" i="21"/>
  <c r="P7" i="21"/>
  <c r="M7" i="21"/>
  <c r="J7" i="21"/>
  <c r="G7" i="21"/>
  <c r="D7" i="21"/>
  <c r="AF6" i="21"/>
  <c r="AE6" i="21"/>
  <c r="AG6" i="21" s="1"/>
  <c r="AC6" i="21"/>
  <c r="AD6" i="21" s="1"/>
  <c r="AB6" i="21"/>
  <c r="Z6" i="21"/>
  <c r="Y6" i="21"/>
  <c r="AA6" i="21" s="1"/>
  <c r="W6" i="21"/>
  <c r="X6" i="21" s="1"/>
  <c r="V6" i="21"/>
  <c r="T6" i="21"/>
  <c r="S6" i="21"/>
  <c r="U6" i="21" s="1"/>
  <c r="R6" i="21"/>
  <c r="Q6" i="21"/>
  <c r="O6" i="21"/>
  <c r="P6" i="21" s="1"/>
  <c r="N6" i="21"/>
  <c r="L6" i="21"/>
  <c r="K6" i="21"/>
  <c r="M6" i="21" s="1"/>
  <c r="I6" i="21"/>
  <c r="J6" i="21" s="1"/>
  <c r="H6" i="21"/>
  <c r="F6" i="21"/>
  <c r="E6" i="21"/>
  <c r="G6" i="21" s="1"/>
  <c r="C6" i="21"/>
  <c r="D6" i="21" s="1"/>
  <c r="B6" i="21"/>
  <c r="E19" i="20"/>
  <c r="D19" i="20"/>
  <c r="E18" i="20"/>
  <c r="D18" i="20"/>
  <c r="E17" i="20"/>
  <c r="D17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J9" i="15" l="1"/>
  <c r="J10" i="15"/>
  <c r="J11" i="15"/>
  <c r="J12" i="15"/>
  <c r="J8" i="15"/>
  <c r="I8" i="15"/>
  <c r="H8" i="15"/>
  <c r="J9" i="16" l="1"/>
  <c r="J10" i="16"/>
  <c r="J11" i="16"/>
  <c r="J12" i="16"/>
  <c r="D6" i="19" l="1"/>
  <c r="I8" i="16" l="1"/>
  <c r="J8" i="16" s="1"/>
  <c r="H8" i="16"/>
  <c r="F9" i="17"/>
  <c r="D9" i="17"/>
  <c r="E10" i="14" l="1"/>
  <c r="D10" i="14"/>
  <c r="I10" i="14"/>
  <c r="H10" i="14"/>
  <c r="D7" i="18"/>
  <c r="R7" i="10"/>
  <c r="E12" i="9"/>
  <c r="E8" i="7" l="1"/>
  <c r="D8" i="7"/>
  <c r="J8" i="10" l="1"/>
  <c r="J9" i="10"/>
  <c r="J10" i="10"/>
  <c r="J11" i="10"/>
  <c r="J9" i="8"/>
  <c r="J10" i="8"/>
  <c r="J11" i="8"/>
  <c r="J12" i="8"/>
  <c r="I8" i="8"/>
  <c r="H8" i="8"/>
  <c r="J8" i="8" s="1"/>
  <c r="I7" i="10" l="1"/>
  <c r="H7" i="10"/>
  <c r="J7" i="10" l="1"/>
  <c r="E9" i="9"/>
  <c r="D9" i="9"/>
  <c r="R8" i="15" l="1"/>
  <c r="R8" i="16" l="1"/>
  <c r="D13" i="7" l="1"/>
  <c r="E12" i="7"/>
  <c r="E13" i="7"/>
  <c r="D12" i="7"/>
  <c r="E11" i="7"/>
  <c r="I13" i="14" l="1"/>
  <c r="E13" i="14"/>
  <c r="D8" i="17" l="1"/>
  <c r="D10" i="17"/>
  <c r="D11" i="17"/>
  <c r="D12" i="17"/>
  <c r="D13" i="17"/>
  <c r="D14" i="17"/>
  <c r="F8" i="17"/>
  <c r="F10" i="17"/>
  <c r="F11" i="17"/>
  <c r="F12" i="17"/>
  <c r="F13" i="17"/>
  <c r="F14" i="17"/>
  <c r="P12" i="15" l="1"/>
  <c r="F20" i="17" l="1"/>
  <c r="F21" i="17"/>
  <c r="F19" i="17"/>
  <c r="F7" i="17"/>
  <c r="D20" i="17"/>
  <c r="D21" i="17"/>
  <c r="D19" i="17"/>
  <c r="D7" i="17"/>
  <c r="H6" i="19"/>
  <c r="H7" i="18"/>
  <c r="AD9" i="15" l="1"/>
  <c r="AD10" i="15"/>
  <c r="AD11" i="15"/>
  <c r="AD12" i="15"/>
  <c r="P10" i="8"/>
  <c r="AA9" i="8" l="1"/>
  <c r="AA10" i="8"/>
  <c r="AA11" i="8"/>
  <c r="AA12" i="8"/>
  <c r="U12" i="15" l="1"/>
  <c r="U12" i="16" l="1"/>
  <c r="P12" i="16"/>
  <c r="P11" i="10"/>
  <c r="U10" i="10"/>
  <c r="U11" i="10"/>
  <c r="U9" i="8"/>
  <c r="U10" i="8"/>
  <c r="U11" i="8"/>
  <c r="P11" i="8"/>
  <c r="P12" i="8"/>
  <c r="AA8" i="10" l="1"/>
  <c r="AA9" i="10"/>
  <c r="AA10" i="10"/>
  <c r="AA11" i="10"/>
  <c r="I20" i="14"/>
  <c r="H20" i="14"/>
  <c r="E20" i="14"/>
  <c r="D20" i="14"/>
  <c r="I8" i="14"/>
  <c r="H8" i="14"/>
  <c r="E8" i="14"/>
  <c r="D8" i="14"/>
  <c r="D9" i="15"/>
  <c r="D10" i="15"/>
  <c r="D11" i="15"/>
  <c r="D12" i="15"/>
  <c r="AA9" i="15"/>
  <c r="AA10" i="15"/>
  <c r="AA11" i="15"/>
  <c r="AA12" i="15"/>
  <c r="AA9" i="16"/>
  <c r="AA10" i="16"/>
  <c r="AA11" i="16"/>
  <c r="AA12" i="16"/>
  <c r="Y8" i="16"/>
  <c r="D9" i="16"/>
  <c r="D10" i="16"/>
  <c r="D11" i="16"/>
  <c r="D12" i="16"/>
  <c r="Z8" i="15" l="1"/>
  <c r="C8" i="15"/>
  <c r="Z8" i="16"/>
  <c r="AA8" i="16" s="1"/>
  <c r="C8" i="16"/>
  <c r="E19" i="9" l="1"/>
  <c r="D19" i="9"/>
  <c r="E7" i="9"/>
  <c r="D7" i="9"/>
  <c r="M11" i="8"/>
  <c r="D8" i="10"/>
  <c r="D9" i="10"/>
  <c r="D10" i="10"/>
  <c r="D11" i="10"/>
  <c r="C7" i="10"/>
  <c r="Z7" i="10" l="1"/>
  <c r="D9" i="8" l="1"/>
  <c r="D10" i="8"/>
  <c r="D11" i="8"/>
  <c r="D12" i="8"/>
  <c r="Y8" i="8"/>
  <c r="C8" i="8"/>
  <c r="E18" i="7"/>
  <c r="D18" i="7"/>
  <c r="E6" i="7"/>
  <c r="D6" i="7"/>
  <c r="D10" i="9" l="1"/>
  <c r="D11" i="9"/>
  <c r="D13" i="9"/>
  <c r="D14" i="9"/>
  <c r="D20" i="9" l="1"/>
  <c r="E20" i="9"/>
  <c r="D21" i="9"/>
  <c r="E21" i="9"/>
  <c r="AD8" i="10" l="1"/>
  <c r="AD9" i="10"/>
  <c r="AD10" i="10"/>
  <c r="AD11" i="10"/>
  <c r="AB7" i="10" l="1"/>
  <c r="AC7" i="10"/>
  <c r="AD7" i="10" l="1"/>
  <c r="G8" i="10" l="1"/>
  <c r="M8" i="10"/>
  <c r="P8" i="10"/>
  <c r="U8" i="10"/>
  <c r="G9" i="10"/>
  <c r="M9" i="10"/>
  <c r="P9" i="10"/>
  <c r="U9" i="10"/>
  <c r="G10" i="10"/>
  <c r="M10" i="10"/>
  <c r="P10" i="10"/>
  <c r="G11" i="10"/>
  <c r="M11" i="10"/>
  <c r="M12" i="8"/>
  <c r="P9" i="8" l="1"/>
  <c r="M9" i="8"/>
  <c r="M10" i="8"/>
  <c r="P11" i="16" l="1"/>
  <c r="U10" i="15" l="1"/>
  <c r="U11" i="15"/>
  <c r="P10" i="15"/>
  <c r="P11" i="15"/>
  <c r="AB8" i="15" l="1"/>
  <c r="P9" i="16" l="1"/>
  <c r="P10" i="16"/>
  <c r="B8" i="8" l="1"/>
  <c r="D8" i="8" s="1"/>
  <c r="Y8" i="15" l="1"/>
  <c r="AA8" i="15" s="1"/>
  <c r="Y4" i="16"/>
  <c r="B7" i="10"/>
  <c r="D7" i="10" s="1"/>
  <c r="Z8" i="8"/>
  <c r="AA8" i="8" s="1"/>
  <c r="U9" i="15" l="1"/>
  <c r="B8" i="15"/>
  <c r="D8" i="15" s="1"/>
  <c r="B8" i="16"/>
  <c r="D8" i="16" s="1"/>
  <c r="B6" i="19" l="1"/>
  <c r="K6" i="19" l="1"/>
  <c r="K7" i="18"/>
  <c r="B7" i="18"/>
  <c r="Y7" i="10" l="1"/>
  <c r="AA7" i="10" s="1"/>
  <c r="I11" i="14" l="1"/>
  <c r="H11" i="14"/>
  <c r="E10" i="9" l="1"/>
  <c r="E11" i="9"/>
  <c r="E13" i="9"/>
  <c r="E14" i="9"/>
  <c r="E8" i="9"/>
  <c r="D8" i="9"/>
  <c r="E8" i="8" l="1"/>
  <c r="F8" i="8"/>
  <c r="AG8" i="10" l="1"/>
  <c r="AG9" i="10"/>
  <c r="AG10" i="10"/>
  <c r="AG11" i="10"/>
  <c r="X8" i="10"/>
  <c r="X9" i="10"/>
  <c r="X10" i="10"/>
  <c r="X11" i="10"/>
  <c r="AG9" i="8"/>
  <c r="AG10" i="8"/>
  <c r="AG11" i="8"/>
  <c r="AG12" i="8"/>
  <c r="AD9" i="8"/>
  <c r="AD10" i="8"/>
  <c r="AD11" i="8"/>
  <c r="AD12" i="8"/>
  <c r="X9" i="8"/>
  <c r="X10" i="8"/>
  <c r="X11" i="8"/>
  <c r="X12" i="8"/>
  <c r="G9" i="8"/>
  <c r="G10" i="8"/>
  <c r="G11" i="8"/>
  <c r="G12" i="8"/>
  <c r="G9" i="15"/>
  <c r="M9" i="15"/>
  <c r="P9" i="15"/>
  <c r="X9" i="15"/>
  <c r="AG9" i="15"/>
  <c r="G10" i="15"/>
  <c r="M10" i="15"/>
  <c r="X10" i="15"/>
  <c r="AG10" i="15"/>
  <c r="G11" i="15"/>
  <c r="M11" i="15"/>
  <c r="X11" i="15"/>
  <c r="AG11" i="15"/>
  <c r="G12" i="15"/>
  <c r="M12" i="15"/>
  <c r="X12" i="15"/>
  <c r="AG12" i="15"/>
  <c r="M6" i="19" l="1"/>
  <c r="L6" i="19"/>
  <c r="J6" i="19"/>
  <c r="I6" i="19"/>
  <c r="G6" i="19"/>
  <c r="F6" i="19"/>
  <c r="E6" i="19"/>
  <c r="C6" i="19"/>
  <c r="M7" i="18" l="1"/>
  <c r="L7" i="18"/>
  <c r="J7" i="18"/>
  <c r="I7" i="18"/>
  <c r="G7" i="18"/>
  <c r="F7" i="18"/>
  <c r="E7" i="18"/>
  <c r="C7" i="18"/>
  <c r="AD9" i="16" l="1"/>
  <c r="AD10" i="16"/>
  <c r="AD11" i="16"/>
  <c r="AD12" i="16"/>
  <c r="E11" i="14" l="1"/>
  <c r="E12" i="14"/>
  <c r="E14" i="14"/>
  <c r="E15" i="14"/>
  <c r="E21" i="14"/>
  <c r="E22" i="14"/>
  <c r="U10" i="16" l="1"/>
  <c r="G8" i="8" l="1"/>
  <c r="AF8" i="15"/>
  <c r="AC8" i="15"/>
  <c r="W8" i="15"/>
  <c r="T8" i="15"/>
  <c r="O8" i="15"/>
  <c r="L8" i="15"/>
  <c r="F8" i="15"/>
  <c r="AE8" i="15"/>
  <c r="V8" i="15"/>
  <c r="S8" i="15"/>
  <c r="N8" i="15"/>
  <c r="K8" i="15"/>
  <c r="E8" i="15"/>
  <c r="AG9" i="16"/>
  <c r="AG10" i="16"/>
  <c r="AG11" i="16"/>
  <c r="AG12" i="16"/>
  <c r="AE8" i="16"/>
  <c r="AB8" i="16"/>
  <c r="X9" i="16"/>
  <c r="X10" i="16"/>
  <c r="X11" i="16"/>
  <c r="X12" i="16"/>
  <c r="V8" i="16"/>
  <c r="U9" i="16"/>
  <c r="U11" i="16"/>
  <c r="S8" i="16"/>
  <c r="N8" i="16"/>
  <c r="M9" i="16"/>
  <c r="M10" i="16"/>
  <c r="M11" i="16"/>
  <c r="M12" i="16"/>
  <c r="K8" i="16"/>
  <c r="G9" i="16"/>
  <c r="G10" i="16"/>
  <c r="G11" i="16"/>
  <c r="G12" i="16"/>
  <c r="E8" i="16"/>
  <c r="AC8" i="16"/>
  <c r="AF8" i="16"/>
  <c r="W8" i="16"/>
  <c r="T8" i="16"/>
  <c r="O8" i="16"/>
  <c r="L8" i="16"/>
  <c r="F8" i="16"/>
  <c r="H21" i="14"/>
  <c r="H22" i="14"/>
  <c r="I21" i="14"/>
  <c r="I22" i="14"/>
  <c r="H9" i="14"/>
  <c r="H12" i="14"/>
  <c r="H14" i="14"/>
  <c r="H15" i="14"/>
  <c r="I9" i="14"/>
  <c r="I12" i="14"/>
  <c r="I14" i="14"/>
  <c r="I15" i="14"/>
  <c r="D21" i="14"/>
  <c r="D22" i="14"/>
  <c r="D9" i="14"/>
  <c r="D11" i="14"/>
  <c r="D12" i="14"/>
  <c r="D14" i="14"/>
  <c r="D15" i="14"/>
  <c r="E9" i="14"/>
  <c r="M8" i="16" l="1"/>
  <c r="AD8" i="16"/>
  <c r="X8" i="16"/>
  <c r="U8" i="16"/>
  <c r="AG8" i="16"/>
  <c r="P8" i="16"/>
  <c r="AG8" i="15"/>
  <c r="AD8" i="15"/>
  <c r="X8" i="15"/>
  <c r="U8" i="15"/>
  <c r="P8" i="15"/>
  <c r="M8" i="15"/>
  <c r="G8" i="15"/>
  <c r="G8" i="16"/>
  <c r="AF7" i="10" l="1"/>
  <c r="W7" i="10"/>
  <c r="T7" i="10"/>
  <c r="O7" i="10"/>
  <c r="L7" i="10"/>
  <c r="AE7" i="10"/>
  <c r="V7" i="10"/>
  <c r="S7" i="10"/>
  <c r="N7" i="10"/>
  <c r="E7" i="10"/>
  <c r="K7" i="10"/>
  <c r="F7" i="10"/>
  <c r="AE8" i="8"/>
  <c r="AB8" i="8"/>
  <c r="V8" i="8"/>
  <c r="N8" i="8"/>
  <c r="S8" i="8"/>
  <c r="K8" i="8"/>
  <c r="AF8" i="8"/>
  <c r="AC8" i="8"/>
  <c r="W8" i="8"/>
  <c r="T8" i="8"/>
  <c r="O8" i="8"/>
  <c r="L8" i="8"/>
  <c r="E19" i="7"/>
  <c r="E20" i="7"/>
  <c r="D19" i="7"/>
  <c r="D20" i="7"/>
  <c r="E7" i="7"/>
  <c r="E9" i="7"/>
  <c r="E10" i="7"/>
  <c r="D7" i="7"/>
  <c r="D9" i="7"/>
  <c r="D10" i="7"/>
  <c r="G7" i="10" l="1"/>
  <c r="AG8" i="8"/>
  <c r="X8" i="8"/>
  <c r="U8" i="8"/>
  <c r="P8" i="8"/>
  <c r="AG7" i="10"/>
  <c r="X7" i="10"/>
  <c r="U7" i="10"/>
  <c r="P7" i="10"/>
  <c r="M7" i="10"/>
  <c r="AD8" i="8"/>
  <c r="M8" i="8"/>
</calcChain>
</file>

<file path=xl/sharedStrings.xml><?xml version="1.0" encoding="utf-8"?>
<sst xmlns="http://schemas.openxmlformats.org/spreadsheetml/2006/main" count="532" uniqueCount="143">
  <si>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</si>
  <si>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</si>
  <si>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</si>
  <si>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</si>
  <si>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</si>
  <si>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</si>
  <si>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</si>
  <si>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</si>
  <si>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</si>
  <si>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</si>
  <si>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</si>
  <si>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</si>
  <si>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</si>
  <si>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</si>
  <si>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</si>
  <si>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</si>
  <si>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</si>
  <si>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</si>
  <si>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</si>
  <si>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</si>
  <si>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</si>
  <si>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</si>
  <si>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</si>
  <si>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</si>
  <si>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</si>
  <si>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</si>
  <si>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</si>
  <si>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</si>
  <si>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</si>
  <si>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</si>
  <si>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</si>
  <si>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</si>
  <si>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</si>
  <si>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</si>
  <si>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</si>
  <si>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</si>
  <si>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</si>
  <si>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</si>
  <si>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</si>
  <si>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</si>
  <si>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</si>
  <si>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</si>
  <si>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</si>
  <si>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</si>
  <si>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</si>
  <si>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</si>
  <si>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</si>
  <si>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</si>
  <si>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</si>
  <si>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</si>
  <si>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</si>
  <si>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</si>
  <si>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</si>
  <si>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</si>
  <si>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</si>
  <si>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</si>
  <si>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</si>
  <si>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</si>
  <si>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</si>
  <si>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</si>
  <si>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</si>
  <si>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</si>
  <si>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</si>
  <si>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</si>
  <si>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</si>
  <si>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</si>
  <si>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</si>
  <si>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</si>
  <si>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</si>
  <si>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</si>
  <si>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</si>
  <si>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</si>
  <si>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</si>
  <si>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Отримали ваучер на навчання, осіб</t>
  </si>
  <si>
    <t xml:space="preserve"> Січень-жовтень           2022 р.</t>
  </si>
  <si>
    <t xml:space="preserve"> Січень-жовтень           2023 р.</t>
  </si>
  <si>
    <t>1 листопада           2023 р.</t>
  </si>
  <si>
    <t xml:space="preserve">  1 листопада           2022 р.</t>
  </si>
  <si>
    <t>Станом на 1 листопада 2023 року:</t>
  </si>
  <si>
    <t>у   січні-жовтні  2023 року</t>
  </si>
  <si>
    <t>Станом на: 1 листопада</t>
  </si>
  <si>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тис. осіб</t>
    </r>
  </si>
  <si>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 тис. осіб</t>
    </r>
  </si>
  <si>
    <t>Отримували послуги,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</si>
  <si>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</si>
  <si>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Проходили професійне навчання,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</si>
  <si>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осіб</t>
    </r>
  </si>
  <si>
    <t>Всього отримали роботу (у т.ч. до набуття статусу безробітного),  осіб</t>
  </si>
  <si>
    <t>Отримували послуги, осіб</t>
  </si>
  <si>
    <t>Мали статус безробітного, осіб</t>
  </si>
  <si>
    <r>
      <t xml:space="preserve">  </t>
    </r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періоді, осіб</t>
    </r>
  </si>
  <si>
    <t xml:space="preserve"> у т.ч. зареєстровані у звітному періоді, осіб</t>
  </si>
  <si>
    <t>Надання послуг службою зайнятості Кіровоградської області                                                                                молоді   у віці до 35 років   у   січні-жовтні    2022-2023 рр.</t>
  </si>
  <si>
    <t xml:space="preserve"> у т.ч. зареєстровані у                                               звітному періоді, осіб</t>
  </si>
  <si>
    <t>особам з числа мешканців сільської місцевості у  січні-жовтні   2022 - 2023 рр.</t>
  </si>
  <si>
    <t>особам з числа мешканців міських поселень  у січні-жовтні   2022 - 2023 рр.</t>
  </si>
  <si>
    <t>Надання послуг службою зайнятості Кіровоградської області чоловікам у січні-жовтні  2023  року</t>
  </si>
  <si>
    <t>Надання послуг службою зайнятості Кіровоградської області особам з числа учасників бойовиї дій                                              у  січні-жовтні 2022-2023 рр.</t>
  </si>
  <si>
    <t>у т.ч. зареєстровані у звітному періоді, тис. осіб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</si>
  <si>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</si>
  <si>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січень-жовтень                2022 р.</t>
  </si>
  <si>
    <t xml:space="preserve"> січень-жовтень            2023 р.</t>
  </si>
  <si>
    <t xml:space="preserve"> + (-)                        осіб</t>
  </si>
  <si>
    <t>Всього отримали послуги, осіб</t>
  </si>
  <si>
    <t>у т.ч. зареєстровані у звітному періоді,  осіб</t>
  </si>
  <si>
    <t xml:space="preserve">  1 листопада            2022 р.</t>
  </si>
  <si>
    <t xml:space="preserve">  1 листопада           2023 р.</t>
  </si>
  <si>
    <t xml:space="preserve"> + (-)                       осіб</t>
  </si>
  <si>
    <t xml:space="preserve">Всього отримали послуги,  осіб </t>
  </si>
  <si>
    <t>з них, мали статус безробітного, осіб</t>
  </si>
  <si>
    <t>Отримували допомогу по безробіттю,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</si>
  <si>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січні-жовтні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</si>
  <si>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</si>
  <si>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</si>
  <si>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</si>
  <si>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</si>
  <si>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</si>
  <si>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</si>
  <si>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</si>
  <si>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</si>
  <si>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</si>
  <si>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</si>
  <si>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</si>
  <si>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 xml:space="preserve">Новоукраїнська філія 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</si>
  <si>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</si>
  <si>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січень-жовтень               2022 р.</t>
  </si>
  <si>
    <t xml:space="preserve"> січень-жовтень              2023 р.</t>
  </si>
  <si>
    <t>Проходили професійне навчання, осіб</t>
  </si>
  <si>
    <t xml:space="preserve">  1 листопада          2023 р.</t>
  </si>
  <si>
    <t xml:space="preserve">    </t>
  </si>
  <si>
    <t>Надання послуг службою зайнятості Кіровоградської області особам з інвалідністю у січні-жовтні 2022-2023 рр.</t>
  </si>
  <si>
    <t>з них, отримують                                                                     допомогу по безробіттю</t>
  </si>
  <si>
    <t>-</t>
  </si>
  <si>
    <t>у 14,0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</si>
  <si>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</si>
  <si>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</si>
  <si>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</si>
  <si>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 xml:space="preserve">Отримували послуги,  осіб </t>
  </si>
  <si>
    <t>з них, мали статус безробітного,  осіб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</si>
  <si>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січні-жовтні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</si>
  <si>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1,7 р.</t>
  </si>
  <si>
    <t>у 2,7 р.</t>
  </si>
  <si>
    <t>Надання послуг службою зайнятості Кіровоградської області жінкам  у січні-жовтні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</si>
</sst>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i/>
      <sz val="14"/>
      <name val="Times New Roman Cyr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36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3" fillId="0" borderId="5" xfId="3" applyFont="1" applyBorder="1" applyAlignment="1">
      <alignment horizontal="right" vertical="center" wrapText="1"/>
    </xf>
    <xf numFmtId="0" fontId="3" fillId="2" borderId="5" xfId="3" applyFont="1" applyFill="1" applyBorder="1" applyAlignment="1">
      <alignment horizontal="right" vertical="center" wrapText="1"/>
    </xf>
    <xf numFmtId="0" fontId="3" fillId="0" borderId="5" xfId="3" applyFont="1" applyFill="1" applyBorder="1" applyAlignment="1">
      <alignment horizontal="right" vertical="center" wrapText="1"/>
    </xf>
    <xf numFmtId="3" fontId="8" fillId="0" borderId="5" xfId="7" applyNumberFormat="1" applyFont="1" applyFill="1" applyBorder="1" applyAlignment="1" applyProtection="1">
      <alignment horizontal="center"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73" fillId="0" borderId="0" xfId="305" applyFont="1" applyFill="1" applyAlignment="1">
      <alignment horizontal="center" vertical="center" wrapText="1"/>
    </xf>
    <xf numFmtId="0" fontId="74" fillId="0" borderId="4" xfId="305" applyFont="1" applyFill="1" applyBorder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49" fontId="77" fillId="0" borderId="5" xfId="305" applyNumberFormat="1" applyFont="1" applyFill="1" applyBorder="1" applyAlignment="1">
      <alignment horizontal="center" vertical="center" wrapText="1"/>
    </xf>
    <xf numFmtId="0" fontId="73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0" fontId="79" fillId="0" borderId="5" xfId="305" applyFont="1" applyFill="1" applyBorder="1" applyAlignment="1">
      <alignment horizontal="center" vertical="center" wrapText="1"/>
    </xf>
    <xf numFmtId="1" fontId="79" fillId="0" borderId="5" xfId="305" applyNumberFormat="1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1" fontId="81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3" fontId="67" fillId="0" borderId="5" xfId="305" applyNumberFormat="1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2" fillId="0" borderId="0" xfId="305" applyFont="1" applyFill="1"/>
    <xf numFmtId="0" fontId="82" fillId="0" borderId="5" xfId="305" applyFont="1" applyFill="1" applyBorder="1" applyAlignment="1">
      <alignment horizontal="left" vertical="center" wrapText="1"/>
    </xf>
    <xf numFmtId="0" fontId="82" fillId="0" borderId="5" xfId="305" applyFont="1" applyFill="1" applyBorder="1" applyAlignment="1">
      <alignment horizontal="center" wrapText="1"/>
    </xf>
    <xf numFmtId="3" fontId="82" fillId="0" borderId="5" xfId="305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3" fontId="75" fillId="0" borderId="5" xfId="305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0" fontId="82" fillId="0" borderId="5" xfId="305" applyFont="1" applyFill="1" applyBorder="1" applyAlignment="1">
      <alignment wrapText="1"/>
    </xf>
    <xf numFmtId="3" fontId="77" fillId="0" borderId="5" xfId="305" applyNumberFormat="1" applyFont="1" applyFill="1" applyBorder="1" applyAlignment="1">
      <alignment horizontal="center" vertical="center"/>
    </xf>
    <xf numFmtId="3" fontId="82" fillId="0" borderId="0" xfId="305" applyNumberFormat="1" applyFont="1" applyFill="1"/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82" fillId="0" borderId="0" xfId="305" applyFont="1" applyFill="1" applyAlignment="1">
      <alignment horizontal="center" vertical="top"/>
    </xf>
    <xf numFmtId="0" fontId="82" fillId="0" borderId="5" xfId="305" applyFont="1" applyFill="1" applyBorder="1" applyAlignment="1">
      <alignment horizontal="left" vertical="center"/>
    </xf>
    <xf numFmtId="0" fontId="82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82" fillId="0" borderId="5" xfId="305" applyFont="1" applyFill="1" applyBorder="1"/>
    <xf numFmtId="0" fontId="67" fillId="0" borderId="0" xfId="305" applyFont="1" applyFill="1"/>
    <xf numFmtId="0" fontId="71" fillId="0" borderId="0" xfId="305" applyFont="1" applyFill="1"/>
    <xf numFmtId="0" fontId="76" fillId="0" borderId="0" xfId="303" applyFont="1" applyFill="1"/>
    <xf numFmtId="0" fontId="83" fillId="0" borderId="0" xfId="303" applyFont="1" applyFill="1"/>
    <xf numFmtId="0" fontId="69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5" fillId="0" borderId="5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9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1" fontId="3" fillId="0" borderId="5" xfId="3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0" fillId="0" borderId="0" xfId="305" applyFont="1" applyFill="1" applyAlignment="1">
      <alignment vertical="center" wrapText="1"/>
    </xf>
    <xf numFmtId="49" fontId="82" fillId="0" borderId="5" xfId="305" applyNumberFormat="1" applyFont="1" applyFill="1" applyBorder="1" applyAlignment="1">
      <alignment horizontal="center" vertical="center"/>
    </xf>
    <xf numFmtId="0" fontId="75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6" fillId="0" borderId="7" xfId="303" applyFont="1" applyFill="1" applyBorder="1" applyAlignment="1">
      <alignment horizontal="left" wrapText="1"/>
    </xf>
    <xf numFmtId="0" fontId="76" fillId="0" borderId="0" xfId="303" applyFont="1" applyFill="1" applyAlignment="1">
      <alignment horizontal="left" wrapText="1"/>
    </xf>
    <xf numFmtId="0" fontId="63" fillId="0" borderId="0" xfId="305" applyFont="1" applyFill="1" applyBorder="1" applyAlignment="1">
      <alignment horizontal="center" vertical="top" wrapText="1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67" fillId="0" borderId="5" xfId="305" applyFont="1" applyFill="1" applyBorder="1" applyAlignment="1">
      <alignment horizontal="center" vertical="center" wrapText="1"/>
    </xf>
    <xf numFmtId="0" fontId="63" fillId="0" borderId="0" xfId="305" applyFont="1" applyFill="1" applyBorder="1" applyAlignment="1">
      <alignment horizontal="center" vertical="center" wrapText="1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85" fillId="0" borderId="9" xfId="3" applyFont="1" applyFill="1" applyBorder="1" applyAlignment="1">
      <alignment horizontal="center" vertical="top" wrapText="1"/>
    </xf>
    <xf numFmtId="0" fontId="76" fillId="0" borderId="7" xfId="303" applyFont="1" applyFill="1" applyBorder="1" applyAlignment="1">
      <alignment horizontal="center" vertical="top" wrapText="1"/>
    </xf>
    <xf numFmtId="0" fontId="76" fillId="0" borderId="0" xfId="303" applyFont="1" applyFill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71" zoomScaleNormal="70" zoomScaleSheetLayoutView="71" workbookViewId="0">
      <selection activeCell="F33" sqref="F33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2" customWidth="1"/>
    <col min="4" max="5" width="11.5546875" style="1" customWidth="1"/>
    <col min="6" max="16384" width="8" style="1"/>
  </cols>
  <sheetData>
    <row r="1" spans="1:11" ht="78" customHeight="1">
      <c r="A1" s="317" t="s">
        <v>99</v>
      </c>
      <c r="B1" s="317"/>
      <c r="C1" s="317"/>
      <c r="D1" s="317"/>
      <c r="E1" s="317"/>
    </row>
    <row r="2" spans="1:11" ht="17.25" customHeight="1">
      <c r="A2" s="317"/>
      <c r="B2" s="317"/>
      <c r="C2" s="317"/>
      <c r="D2" s="317"/>
      <c r="E2" s="317"/>
    </row>
    <row r="3" spans="1:11" s="2" customFormat="1" ht="23.25" customHeight="1">
      <c r="A3" s="318" t="s">
        <v>0</v>
      </c>
      <c r="B3" s="320" t="s">
        <v>100</v>
      </c>
      <c r="C3" s="320" t="s">
        <v>101</v>
      </c>
      <c r="D3" s="322" t="s">
        <v>1</v>
      </c>
      <c r="E3" s="323"/>
    </row>
    <row r="4" spans="1:11" s="2" customFormat="1" ht="27.75" customHeight="1">
      <c r="A4" s="319"/>
      <c r="B4" s="321"/>
      <c r="C4" s="321"/>
      <c r="D4" s="3" t="s">
        <v>2</v>
      </c>
      <c r="E4" s="4" t="s">
        <v>102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103</v>
      </c>
      <c r="B6" s="18">
        <v>7290</v>
      </c>
      <c r="C6" s="18">
        <v>4069</v>
      </c>
      <c r="D6" s="9">
        <f>C6/B6*100</f>
        <v>55.816186556927292</v>
      </c>
      <c r="E6" s="19">
        <f>C6-B6</f>
        <v>-3221</v>
      </c>
      <c r="K6" s="10"/>
    </row>
    <row r="7" spans="1:11" s="2" customFormat="1" ht="31.5" customHeight="1">
      <c r="A7" s="232" t="s">
        <v>89</v>
      </c>
      <c r="B7" s="18">
        <v>6891</v>
      </c>
      <c r="C7" s="18">
        <v>3869</v>
      </c>
      <c r="D7" s="9">
        <f t="shared" ref="D7:D12" si="0">C7/B7*100</f>
        <v>56.145697286315489</v>
      </c>
      <c r="E7" s="19">
        <f t="shared" ref="E7:E12" si="1">C7-B7</f>
        <v>-3022</v>
      </c>
      <c r="K7" s="10"/>
    </row>
    <row r="8" spans="1:11" s="2" customFormat="1" ht="31.5" customHeight="1">
      <c r="A8" s="233" t="s">
        <v>104</v>
      </c>
      <c r="B8" s="18">
        <v>4088</v>
      </c>
      <c r="C8" s="18">
        <v>2279</v>
      </c>
      <c r="D8" s="9">
        <f t="shared" si="0"/>
        <v>55.74853228962818</v>
      </c>
      <c r="E8" s="19">
        <f t="shared" si="1"/>
        <v>-1809</v>
      </c>
      <c r="K8" s="10"/>
    </row>
    <row r="9" spans="1:11" s="2" customFormat="1" ht="45" customHeight="1">
      <c r="A9" s="11" t="s">
        <v>87</v>
      </c>
      <c r="B9" s="18">
        <v>1188</v>
      </c>
      <c r="C9" s="18">
        <v>803</v>
      </c>
      <c r="D9" s="9">
        <f t="shared" si="0"/>
        <v>67.592592592592595</v>
      </c>
      <c r="E9" s="19">
        <f t="shared" si="1"/>
        <v>-385</v>
      </c>
      <c r="K9" s="10"/>
    </row>
    <row r="10" spans="1:11" s="2" customFormat="1" ht="35.25" customHeight="1">
      <c r="A10" s="12" t="s">
        <v>85</v>
      </c>
      <c r="B10" s="18">
        <v>284</v>
      </c>
      <c r="C10" s="18">
        <v>198</v>
      </c>
      <c r="D10" s="9">
        <f t="shared" si="0"/>
        <v>69.718309859154928</v>
      </c>
      <c r="E10" s="19">
        <f t="shared" si="1"/>
        <v>-86</v>
      </c>
      <c r="K10" s="10"/>
    </row>
    <row r="11" spans="1:11" s="2" customFormat="1" ht="45.75" customHeight="1">
      <c r="A11" s="12" t="s">
        <v>51</v>
      </c>
      <c r="B11" s="18">
        <v>330</v>
      </c>
      <c r="C11" s="18">
        <v>320</v>
      </c>
      <c r="D11" s="9">
        <f t="shared" si="0"/>
        <v>96.969696969696969</v>
      </c>
      <c r="E11" s="19">
        <f t="shared" si="1"/>
        <v>-10</v>
      </c>
      <c r="K11" s="10"/>
    </row>
    <row r="12" spans="1:11" s="2" customFormat="1" ht="55.5" customHeight="1">
      <c r="A12" s="12" t="s">
        <v>52</v>
      </c>
      <c r="B12" s="18">
        <v>5699</v>
      </c>
      <c r="C12" s="18">
        <v>2980</v>
      </c>
      <c r="D12" s="9">
        <f t="shared" si="0"/>
        <v>52.289875416739783</v>
      </c>
      <c r="E12" s="19">
        <f t="shared" si="1"/>
        <v>-2719</v>
      </c>
      <c r="K12" s="10"/>
    </row>
    <row r="13" spans="1:11" s="2" customFormat="1" ht="12.75" customHeight="1">
      <c r="A13" s="324" t="s">
        <v>9</v>
      </c>
      <c r="B13" s="325"/>
      <c r="C13" s="325"/>
      <c r="D13" s="325"/>
      <c r="E13" s="325"/>
      <c r="K13" s="10"/>
    </row>
    <row r="14" spans="1:11" s="2" customFormat="1" ht="15" customHeight="1">
      <c r="A14" s="326"/>
      <c r="B14" s="327"/>
      <c r="C14" s="327"/>
      <c r="D14" s="327"/>
      <c r="E14" s="327"/>
      <c r="K14" s="10"/>
    </row>
    <row r="15" spans="1:11" s="2" customFormat="1" ht="24" customHeight="1">
      <c r="A15" s="318" t="s">
        <v>0</v>
      </c>
      <c r="B15" s="328" t="s">
        <v>105</v>
      </c>
      <c r="C15" s="328" t="s">
        <v>106</v>
      </c>
      <c r="D15" s="322" t="s">
        <v>1</v>
      </c>
      <c r="E15" s="323"/>
      <c r="K15" s="10"/>
    </row>
    <row r="16" spans="1:11" ht="35.25" customHeight="1">
      <c r="A16" s="319"/>
      <c r="B16" s="328"/>
      <c r="C16" s="328"/>
      <c r="D16" s="3" t="s">
        <v>2</v>
      </c>
      <c r="E16" s="4" t="s">
        <v>107</v>
      </c>
      <c r="K16" s="10"/>
    </row>
    <row r="17" spans="1:11" ht="27.75" customHeight="1">
      <c r="A17" s="8" t="s">
        <v>108</v>
      </c>
      <c r="B17" s="18">
        <v>2313</v>
      </c>
      <c r="C17" s="18">
        <v>879</v>
      </c>
      <c r="D17" s="149">
        <f>C17/B17*100</f>
        <v>38.002594033722438</v>
      </c>
      <c r="E17" s="20">
        <f>C17-B17</f>
        <v>-1434</v>
      </c>
      <c r="K17" s="10"/>
    </row>
    <row r="18" spans="1:11" ht="25.5" customHeight="1">
      <c r="A18" s="234" t="s">
        <v>109</v>
      </c>
      <c r="B18" s="18">
        <v>2266</v>
      </c>
      <c r="C18" s="18">
        <v>828</v>
      </c>
      <c r="D18" s="149">
        <f>C18/B18*100</f>
        <v>36.540158870255958</v>
      </c>
      <c r="E18" s="20">
        <f>C18-B18</f>
        <v>-1438</v>
      </c>
      <c r="K18" s="10"/>
    </row>
    <row r="19" spans="1:11" ht="33.75" customHeight="1">
      <c r="A19" s="13" t="s">
        <v>110</v>
      </c>
      <c r="B19" s="18">
        <v>1862</v>
      </c>
      <c r="C19" s="18">
        <v>385</v>
      </c>
      <c r="D19" s="149">
        <f>C19/B19*100</f>
        <v>20.676691729323306</v>
      </c>
      <c r="E19" s="20">
        <f>C19-B19</f>
        <v>-1477</v>
      </c>
      <c r="K19" s="10"/>
    </row>
    <row r="20" spans="1:11">
      <c r="A20" s="315"/>
      <c r="B20" s="315"/>
      <c r="C20" s="315"/>
      <c r="D20" s="315"/>
      <c r="E20" s="315"/>
    </row>
    <row r="21" spans="1:11">
      <c r="A21" s="316"/>
      <c r="B21" s="316"/>
      <c r="C21" s="316"/>
      <c r="D21" s="316"/>
      <c r="E21" s="316"/>
    </row>
    <row r="22" spans="1:11">
      <c r="A22" s="316"/>
      <c r="B22" s="316"/>
      <c r="C22" s="316"/>
      <c r="D22" s="316"/>
      <c r="E22" s="316"/>
    </row>
  </sheetData>
  <mergeCells count="12">
    <mergeCell ref="A20:E22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H12"/>
  <sheetViews>
    <sheetView view="pageBreakPreview" zoomScale="72" zoomScaleNormal="85" zoomScaleSheetLayoutView="72" workbookViewId="0">
      <selection activeCell="Q16" sqref="Q16"/>
    </sheetView>
  </sheetViews>
  <sheetFormatPr defaultRowHeight="15.6"/>
  <cols>
    <col min="1" max="1" width="46.6640625" style="39" customWidth="1"/>
    <col min="2" max="2" width="10.44140625" style="39" customWidth="1"/>
    <col min="3" max="3" width="9.77734375" style="39" customWidth="1"/>
    <col min="4" max="4" width="10.6640625" style="39" customWidth="1"/>
    <col min="5" max="5" width="9.44140625" style="37" customWidth="1"/>
    <col min="6" max="6" width="9.33203125" style="37" customWidth="1"/>
    <col min="7" max="7" width="9.77734375" style="40" customWidth="1"/>
    <col min="8" max="8" width="10.44140625" style="40" customWidth="1"/>
    <col min="9" max="10" width="9.77734375" style="40" customWidth="1"/>
    <col min="11" max="11" width="9.5546875" style="37" customWidth="1"/>
    <col min="12" max="12" width="9.33203125" style="37" customWidth="1"/>
    <col min="13" max="13" width="8.88671875" style="40" customWidth="1"/>
    <col min="14" max="14" width="9.88671875" style="37" customWidth="1"/>
    <col min="15" max="15" width="9.6640625" style="37" customWidth="1"/>
    <col min="16" max="18" width="9.21875" style="40" customWidth="1"/>
    <col min="19" max="19" width="9.5546875" style="40" customWidth="1"/>
    <col min="20" max="20" width="9.21875" style="40" customWidth="1"/>
    <col min="21" max="21" width="9.6640625" style="40" customWidth="1"/>
    <col min="22" max="22" width="9.88671875" style="37" customWidth="1"/>
    <col min="23" max="23" width="9.5546875" style="37" customWidth="1"/>
    <col min="24" max="24" width="9.109375" style="40" customWidth="1"/>
    <col min="25" max="26" width="9.44140625" style="40" customWidth="1"/>
    <col min="27" max="27" width="8.6640625" style="40" customWidth="1"/>
    <col min="28" max="28" width="10.44140625" style="37" customWidth="1"/>
    <col min="29" max="29" width="9.6640625" style="37" customWidth="1"/>
    <col min="30" max="30" width="8.6640625" style="40" customWidth="1"/>
    <col min="31" max="31" width="9.44140625" style="37" customWidth="1"/>
    <col min="32" max="32" width="8.6640625" style="38" customWidth="1"/>
    <col min="33" max="33" width="9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3" width="9.109375" style="37"/>
    <col min="16384" max="16384" width="9.109375" style="37" customWidth="1"/>
  </cols>
  <sheetData>
    <row r="1" spans="1:34" s="28" customFormat="1" ht="43.8" customHeight="1">
      <c r="A1" s="23"/>
      <c r="B1" s="373" t="s">
        <v>92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226"/>
      <c r="R1" s="226"/>
      <c r="S1" s="126"/>
      <c r="T1" s="126"/>
      <c r="U1" s="126"/>
      <c r="V1" s="25"/>
      <c r="W1" s="25"/>
      <c r="X1" s="26"/>
      <c r="Y1" s="26"/>
      <c r="Z1" s="26"/>
      <c r="AA1" s="26"/>
      <c r="AB1" s="25"/>
      <c r="AC1" s="25"/>
      <c r="AD1" s="27"/>
      <c r="AF1" s="47"/>
      <c r="AG1" s="16" t="s">
        <v>12</v>
      </c>
    </row>
    <row r="2" spans="1:34" s="28" customFormat="1" ht="18.600000000000001" customHeight="1">
      <c r="A2" s="23"/>
      <c r="B2" s="23"/>
      <c r="C2" s="23"/>
      <c r="D2" s="23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S2" s="24"/>
      <c r="T2" s="24"/>
      <c r="U2" s="130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47"/>
      <c r="AG2" s="130" t="s">
        <v>13</v>
      </c>
    </row>
    <row r="3" spans="1:34" s="28" customFormat="1" ht="27.75" customHeight="1">
      <c r="A3" s="374"/>
      <c r="B3" s="364" t="s">
        <v>68</v>
      </c>
      <c r="C3" s="365"/>
      <c r="D3" s="366"/>
      <c r="E3" s="355" t="s">
        <v>44</v>
      </c>
      <c r="F3" s="356"/>
      <c r="G3" s="357"/>
      <c r="H3" s="355" t="s">
        <v>91</v>
      </c>
      <c r="I3" s="356"/>
      <c r="J3" s="357"/>
      <c r="K3" s="377" t="s">
        <v>22</v>
      </c>
      <c r="L3" s="377"/>
      <c r="M3" s="377"/>
      <c r="N3" s="355" t="s">
        <v>19</v>
      </c>
      <c r="O3" s="356"/>
      <c r="P3" s="357"/>
      <c r="Q3" s="355" t="s">
        <v>70</v>
      </c>
      <c r="R3" s="356"/>
      <c r="S3" s="355" t="s">
        <v>20</v>
      </c>
      <c r="T3" s="356"/>
      <c r="U3" s="357"/>
      <c r="V3" s="355" t="s">
        <v>14</v>
      </c>
      <c r="W3" s="356"/>
      <c r="X3" s="357"/>
      <c r="Y3" s="355" t="s">
        <v>59</v>
      </c>
      <c r="Z3" s="356"/>
      <c r="AA3" s="357"/>
      <c r="AB3" s="364" t="s">
        <v>21</v>
      </c>
      <c r="AC3" s="365"/>
      <c r="AD3" s="366"/>
      <c r="AE3" s="355" t="s">
        <v>15</v>
      </c>
      <c r="AF3" s="356"/>
      <c r="AG3" s="357"/>
    </row>
    <row r="4" spans="1:34" s="32" customFormat="1" ht="42.6" customHeight="1">
      <c r="A4" s="375"/>
      <c r="B4" s="370"/>
      <c r="C4" s="371"/>
      <c r="D4" s="372"/>
      <c r="E4" s="361"/>
      <c r="F4" s="362"/>
      <c r="G4" s="363"/>
      <c r="H4" s="361"/>
      <c r="I4" s="362"/>
      <c r="J4" s="363"/>
      <c r="K4" s="377"/>
      <c r="L4" s="377"/>
      <c r="M4" s="377"/>
      <c r="N4" s="361"/>
      <c r="O4" s="362"/>
      <c r="P4" s="363"/>
      <c r="Q4" s="361"/>
      <c r="R4" s="362"/>
      <c r="S4" s="361"/>
      <c r="T4" s="362"/>
      <c r="U4" s="363"/>
      <c r="V4" s="361"/>
      <c r="W4" s="362"/>
      <c r="X4" s="363"/>
      <c r="Y4" s="361"/>
      <c r="Z4" s="362"/>
      <c r="AA4" s="363"/>
      <c r="AB4" s="370"/>
      <c r="AC4" s="371"/>
      <c r="AD4" s="372"/>
      <c r="AE4" s="361"/>
      <c r="AF4" s="362"/>
      <c r="AG4" s="363"/>
    </row>
    <row r="5" spans="1:34" s="32" customFormat="1" ht="21.6" customHeight="1">
      <c r="A5" s="376"/>
      <c r="B5" s="131">
        <v>2022</v>
      </c>
      <c r="C5" s="131">
        <v>2023</v>
      </c>
      <c r="D5" s="131" t="s">
        <v>2</v>
      </c>
      <c r="E5" s="131">
        <v>2022</v>
      </c>
      <c r="F5" s="131">
        <v>2023</v>
      </c>
      <c r="G5" s="132" t="s">
        <v>2</v>
      </c>
      <c r="H5" s="131">
        <v>2022</v>
      </c>
      <c r="I5" s="131">
        <v>2023</v>
      </c>
      <c r="J5" s="132" t="s">
        <v>2</v>
      </c>
      <c r="K5" s="131">
        <v>2022</v>
      </c>
      <c r="L5" s="131">
        <v>2023</v>
      </c>
      <c r="M5" s="132" t="s">
        <v>2</v>
      </c>
      <c r="N5" s="131">
        <v>2022</v>
      </c>
      <c r="O5" s="131">
        <v>2023</v>
      </c>
      <c r="P5" s="132" t="s">
        <v>2</v>
      </c>
      <c r="Q5" s="131">
        <v>2022</v>
      </c>
      <c r="R5" s="131">
        <v>2023</v>
      </c>
      <c r="S5" s="131">
        <v>2022</v>
      </c>
      <c r="T5" s="131">
        <v>2023</v>
      </c>
      <c r="U5" s="132" t="s">
        <v>2</v>
      </c>
      <c r="V5" s="131">
        <v>2022</v>
      </c>
      <c r="W5" s="131">
        <v>2023</v>
      </c>
      <c r="X5" s="132" t="s">
        <v>2</v>
      </c>
      <c r="Y5" s="131">
        <v>2022</v>
      </c>
      <c r="Z5" s="131">
        <v>2023</v>
      </c>
      <c r="AA5" s="131" t="s">
        <v>2</v>
      </c>
      <c r="AB5" s="131">
        <v>2022</v>
      </c>
      <c r="AC5" s="131">
        <v>2023</v>
      </c>
      <c r="AD5" s="132" t="s">
        <v>2</v>
      </c>
      <c r="AE5" s="131">
        <v>2022</v>
      </c>
      <c r="AF5" s="131">
        <v>2023</v>
      </c>
      <c r="AG5" s="132" t="s">
        <v>2</v>
      </c>
    </row>
    <row r="6" spans="1:34" s="34" customFormat="1" ht="11.25" customHeight="1">
      <c r="A6" s="33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/>
      <c r="I6" s="33"/>
      <c r="J6" s="33"/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/>
      <c r="R6" s="33"/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  <c r="AE6" s="33">
        <v>25</v>
      </c>
      <c r="AF6" s="33">
        <v>26</v>
      </c>
      <c r="AG6" s="33">
        <v>27</v>
      </c>
    </row>
    <row r="7" spans="1:34" s="35" customFormat="1" ht="28.2" customHeight="1">
      <c r="A7" s="60" t="s">
        <v>32</v>
      </c>
      <c r="B7" s="176">
        <f>SUM(B8:B11)</f>
        <v>10156</v>
      </c>
      <c r="C7" s="176">
        <f>SUM(C8:C11)</f>
        <v>4870</v>
      </c>
      <c r="D7" s="187">
        <f>C7/B7*100</f>
        <v>47.951949586451356</v>
      </c>
      <c r="E7" s="177">
        <f>SUM(E8:E11)</f>
        <v>8801</v>
      </c>
      <c r="F7" s="177">
        <f>SUM(F8:F11)</f>
        <v>4043</v>
      </c>
      <c r="G7" s="188">
        <f>F7/E7*100</f>
        <v>45.937961595273265</v>
      </c>
      <c r="H7" s="177">
        <f>SUM(H8:H11)</f>
        <v>5629</v>
      </c>
      <c r="I7" s="177">
        <f>SUM(I8:I11)</f>
        <v>2386</v>
      </c>
      <c r="J7" s="188">
        <f>I7/H7*100</f>
        <v>42.387635459228996</v>
      </c>
      <c r="K7" s="177">
        <f>SUM(K8:K11)</f>
        <v>2296</v>
      </c>
      <c r="L7" s="177">
        <f>SUM(L8:L11)</f>
        <v>1473</v>
      </c>
      <c r="M7" s="188">
        <f>L7/K7*100</f>
        <v>64.155052264808361</v>
      </c>
      <c r="N7" s="177">
        <f>SUM(N8:N11)</f>
        <v>428</v>
      </c>
      <c r="O7" s="177">
        <f>SUM(O8:O11)</f>
        <v>307</v>
      </c>
      <c r="P7" s="188">
        <f>O7/N7*100</f>
        <v>71.728971962616825</v>
      </c>
      <c r="Q7" s="231">
        <v>0</v>
      </c>
      <c r="R7" s="177">
        <f>SUM(R8:R11)</f>
        <v>19</v>
      </c>
      <c r="S7" s="177">
        <f>SUM(S8:S12)</f>
        <v>337</v>
      </c>
      <c r="T7" s="177">
        <f>SUM(T8:T11)</f>
        <v>251</v>
      </c>
      <c r="U7" s="188">
        <f>T7/S7*100</f>
        <v>74.480712166172097</v>
      </c>
      <c r="V7" s="177">
        <f>SUM(V8:V11)</f>
        <v>7251</v>
      </c>
      <c r="W7" s="177">
        <f>SUM(W8:W11)</f>
        <v>3044</v>
      </c>
      <c r="X7" s="188">
        <f t="shared" ref="X7:X11" si="0">W7/V7*100</f>
        <v>41.980416494276653</v>
      </c>
      <c r="Y7" s="177">
        <f>SUM(Y8:Y11)</f>
        <v>2525</v>
      </c>
      <c r="Z7" s="177">
        <f>SUM(Z8:Z11)</f>
        <v>1020</v>
      </c>
      <c r="AA7" s="188">
        <f>Z7/Y7*100</f>
        <v>40.396039603960396</v>
      </c>
      <c r="AB7" s="177">
        <f>SUM(AB8:AB11)</f>
        <v>2366</v>
      </c>
      <c r="AC7" s="177">
        <f>SUM(AC8:AC11)</f>
        <v>762</v>
      </c>
      <c r="AD7" s="188">
        <f>AC7/AB7*100</f>
        <v>32.206255283178358</v>
      </c>
      <c r="AE7" s="177">
        <f>SUM(AE8:AE11)</f>
        <v>1818</v>
      </c>
      <c r="AF7" s="178">
        <f>SUM(AF8:AF11)</f>
        <v>337</v>
      </c>
      <c r="AG7" s="190">
        <f>AF7/AE7*100</f>
        <v>18.536853685368538</v>
      </c>
    </row>
    <row r="8" spans="1:34" s="168" customFormat="1" ht="36" customHeight="1">
      <c r="A8" s="44" t="s">
        <v>61</v>
      </c>
      <c r="B8" s="185">
        <v>4604</v>
      </c>
      <c r="C8" s="179">
        <v>2240</v>
      </c>
      <c r="D8" s="187">
        <f t="shared" ref="D8:D11" si="1">C8/B8*100</f>
        <v>48.653344917463073</v>
      </c>
      <c r="E8" s="180">
        <v>3739</v>
      </c>
      <c r="F8" s="180">
        <v>1703</v>
      </c>
      <c r="G8" s="189">
        <f t="shared" ref="G8:G11" si="2">F8/E8*100</f>
        <v>45.546937683872699</v>
      </c>
      <c r="H8" s="181">
        <v>2578</v>
      </c>
      <c r="I8" s="181">
        <v>1073</v>
      </c>
      <c r="J8" s="188">
        <f>I8/H8*100</f>
        <v>41.621411947245932</v>
      </c>
      <c r="K8" s="181">
        <v>1045</v>
      </c>
      <c r="L8" s="181">
        <v>726</v>
      </c>
      <c r="M8" s="189">
        <f>L8/K8*100</f>
        <v>69.473684210526315</v>
      </c>
      <c r="N8" s="180">
        <v>216</v>
      </c>
      <c r="O8" s="180">
        <v>144</v>
      </c>
      <c r="P8" s="189">
        <f t="shared" ref="P8:P11" si="3">O8/N8*100</f>
        <v>66.666666666666657</v>
      </c>
      <c r="Q8" s="189"/>
      <c r="R8" s="181">
        <v>9</v>
      </c>
      <c r="S8" s="181">
        <v>139</v>
      </c>
      <c r="T8" s="181">
        <v>55</v>
      </c>
      <c r="U8" s="189">
        <f t="shared" ref="U8:U11" si="4">T8/S8*100</f>
        <v>39.568345323741006</v>
      </c>
      <c r="V8" s="180">
        <v>3085</v>
      </c>
      <c r="W8" s="181">
        <v>1286</v>
      </c>
      <c r="X8" s="189">
        <f t="shared" si="0"/>
        <v>41.685575364667748</v>
      </c>
      <c r="Y8" s="181">
        <v>1060</v>
      </c>
      <c r="Z8" s="181">
        <v>514</v>
      </c>
      <c r="AA8" s="188">
        <f t="shared" ref="AA8:AA11" si="5">Z8/Y8*100</f>
        <v>48.490566037735846</v>
      </c>
      <c r="AB8" s="186">
        <v>943</v>
      </c>
      <c r="AC8" s="186">
        <v>317</v>
      </c>
      <c r="AD8" s="189">
        <f t="shared" ref="AD8:AD11" si="6">AC8/AB8*100</f>
        <v>33.61611876988335</v>
      </c>
      <c r="AE8" s="180">
        <v>737</v>
      </c>
      <c r="AF8" s="182">
        <v>157</v>
      </c>
      <c r="AG8" s="191">
        <f t="shared" ref="AG8:AG11" si="7">AF8/AE8*100</f>
        <v>21.302578018995931</v>
      </c>
      <c r="AH8" s="167"/>
    </row>
    <row r="9" spans="1:34" s="168" customFormat="1" ht="36" customHeight="1">
      <c r="A9" s="44" t="s">
        <v>62</v>
      </c>
      <c r="B9" s="185">
        <v>2429</v>
      </c>
      <c r="C9" s="179">
        <v>1142</v>
      </c>
      <c r="D9" s="187">
        <f t="shared" si="1"/>
        <v>47.015232606010706</v>
      </c>
      <c r="E9" s="180">
        <v>2202</v>
      </c>
      <c r="F9" s="180">
        <v>1060</v>
      </c>
      <c r="G9" s="189">
        <f t="shared" si="2"/>
        <v>48.138056312443233</v>
      </c>
      <c r="H9" s="181">
        <v>1423</v>
      </c>
      <c r="I9" s="181">
        <v>598</v>
      </c>
      <c r="J9" s="188">
        <f>I9/H9*100</f>
        <v>42.023893183415318</v>
      </c>
      <c r="K9" s="181">
        <v>505</v>
      </c>
      <c r="L9" s="181">
        <v>309</v>
      </c>
      <c r="M9" s="189">
        <f>L9/K9*100</f>
        <v>61.188118811881189</v>
      </c>
      <c r="N9" s="180">
        <v>108</v>
      </c>
      <c r="O9" s="180">
        <v>82</v>
      </c>
      <c r="P9" s="189">
        <f t="shared" si="3"/>
        <v>75.925925925925924</v>
      </c>
      <c r="Q9" s="189"/>
      <c r="R9" s="181">
        <v>6</v>
      </c>
      <c r="S9" s="181">
        <v>101</v>
      </c>
      <c r="T9" s="181">
        <v>84</v>
      </c>
      <c r="U9" s="189">
        <f t="shared" si="4"/>
        <v>83.168316831683171</v>
      </c>
      <c r="V9" s="180">
        <v>1857</v>
      </c>
      <c r="W9" s="181">
        <v>775</v>
      </c>
      <c r="X9" s="189">
        <f t="shared" si="0"/>
        <v>41.733979536887453</v>
      </c>
      <c r="Y9" s="181">
        <v>691</v>
      </c>
      <c r="Z9" s="181">
        <v>194</v>
      </c>
      <c r="AA9" s="188">
        <f t="shared" si="5"/>
        <v>28.075253256150507</v>
      </c>
      <c r="AB9" s="186">
        <v>672</v>
      </c>
      <c r="AC9" s="186">
        <v>176</v>
      </c>
      <c r="AD9" s="189">
        <f t="shared" si="6"/>
        <v>26.190476190476193</v>
      </c>
      <c r="AE9" s="180">
        <v>529</v>
      </c>
      <c r="AF9" s="182">
        <v>77</v>
      </c>
      <c r="AG9" s="191">
        <f t="shared" si="7"/>
        <v>14.555765595463138</v>
      </c>
      <c r="AH9" s="167"/>
    </row>
    <row r="10" spans="1:34" s="168" customFormat="1" ht="36" customHeight="1">
      <c r="A10" s="44" t="s">
        <v>63</v>
      </c>
      <c r="B10" s="185">
        <v>1195</v>
      </c>
      <c r="C10" s="179">
        <v>588</v>
      </c>
      <c r="D10" s="187">
        <f t="shared" si="1"/>
        <v>49.205020920502093</v>
      </c>
      <c r="E10" s="180">
        <v>1098</v>
      </c>
      <c r="F10" s="180">
        <v>487</v>
      </c>
      <c r="G10" s="189">
        <f t="shared" si="2"/>
        <v>44.353369763205833</v>
      </c>
      <c r="H10" s="181">
        <v>629</v>
      </c>
      <c r="I10" s="181">
        <v>293</v>
      </c>
      <c r="J10" s="188">
        <f>I10/H10*100</f>
        <v>46.581875993640701</v>
      </c>
      <c r="K10" s="181">
        <v>271</v>
      </c>
      <c r="L10" s="181">
        <v>180</v>
      </c>
      <c r="M10" s="189">
        <f>L10/K10*100</f>
        <v>66.420664206642073</v>
      </c>
      <c r="N10" s="180">
        <v>41</v>
      </c>
      <c r="O10" s="180">
        <v>28</v>
      </c>
      <c r="P10" s="189">
        <f t="shared" si="3"/>
        <v>68.292682926829272</v>
      </c>
      <c r="Q10" s="189"/>
      <c r="R10" s="181">
        <v>2</v>
      </c>
      <c r="S10" s="181">
        <v>49</v>
      </c>
      <c r="T10" s="181">
        <v>38</v>
      </c>
      <c r="U10" s="189">
        <f t="shared" si="4"/>
        <v>77.551020408163268</v>
      </c>
      <c r="V10" s="180">
        <v>936</v>
      </c>
      <c r="W10" s="181">
        <v>390</v>
      </c>
      <c r="X10" s="189">
        <f t="shared" si="0"/>
        <v>41.666666666666671</v>
      </c>
      <c r="Y10" s="181">
        <v>313</v>
      </c>
      <c r="Z10" s="181">
        <v>132</v>
      </c>
      <c r="AA10" s="188">
        <f t="shared" si="5"/>
        <v>42.172523961661341</v>
      </c>
      <c r="AB10" s="186">
        <v>301</v>
      </c>
      <c r="AC10" s="186">
        <v>104</v>
      </c>
      <c r="AD10" s="189">
        <f t="shared" si="6"/>
        <v>34.551495016611291</v>
      </c>
      <c r="AE10" s="180">
        <v>243</v>
      </c>
      <c r="AF10" s="182">
        <v>47</v>
      </c>
      <c r="AG10" s="191">
        <f t="shared" si="7"/>
        <v>19.34156378600823</v>
      </c>
      <c r="AH10" s="167"/>
    </row>
    <row r="11" spans="1:34" s="168" customFormat="1" ht="36" customHeight="1">
      <c r="A11" s="44" t="s">
        <v>64</v>
      </c>
      <c r="B11" s="185">
        <v>1928</v>
      </c>
      <c r="C11" s="179">
        <v>900</v>
      </c>
      <c r="D11" s="187">
        <f t="shared" si="1"/>
        <v>46.680497925311201</v>
      </c>
      <c r="E11" s="180">
        <v>1762</v>
      </c>
      <c r="F11" s="180">
        <v>793</v>
      </c>
      <c r="G11" s="189">
        <f t="shared" si="2"/>
        <v>45.005675368898977</v>
      </c>
      <c r="H11" s="181">
        <v>999</v>
      </c>
      <c r="I11" s="181">
        <v>422</v>
      </c>
      <c r="J11" s="188">
        <f>I11/H11*100</f>
        <v>42.242242242242241</v>
      </c>
      <c r="K11" s="181">
        <v>475</v>
      </c>
      <c r="L11" s="181">
        <v>258</v>
      </c>
      <c r="M11" s="189">
        <f>L11/K11*100</f>
        <v>54.315789473684205</v>
      </c>
      <c r="N11" s="180">
        <v>63</v>
      </c>
      <c r="O11" s="180">
        <v>53</v>
      </c>
      <c r="P11" s="189">
        <f t="shared" si="3"/>
        <v>84.126984126984127</v>
      </c>
      <c r="Q11" s="189"/>
      <c r="R11" s="181">
        <v>2</v>
      </c>
      <c r="S11" s="181">
        <v>48</v>
      </c>
      <c r="T11" s="181">
        <v>74</v>
      </c>
      <c r="U11" s="189">
        <f t="shared" si="4"/>
        <v>154.16666666666669</v>
      </c>
      <c r="V11" s="180">
        <v>1373</v>
      </c>
      <c r="W11" s="181">
        <v>593</v>
      </c>
      <c r="X11" s="189">
        <f t="shared" si="0"/>
        <v>43.190094683175531</v>
      </c>
      <c r="Y11" s="181">
        <v>461</v>
      </c>
      <c r="Z11" s="181">
        <v>180</v>
      </c>
      <c r="AA11" s="188">
        <f t="shared" si="5"/>
        <v>39.045553145336228</v>
      </c>
      <c r="AB11" s="186">
        <v>450</v>
      </c>
      <c r="AC11" s="186">
        <v>165</v>
      </c>
      <c r="AD11" s="189">
        <f t="shared" si="6"/>
        <v>36.666666666666664</v>
      </c>
      <c r="AE11" s="180">
        <v>309</v>
      </c>
      <c r="AF11" s="182">
        <v>56</v>
      </c>
      <c r="AG11" s="191">
        <f t="shared" si="7"/>
        <v>18.122977346278319</v>
      </c>
      <c r="AH11" s="167"/>
    </row>
    <row r="12" spans="1:34" ht="49.8" customHeight="1"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227"/>
      <c r="R12" s="227"/>
      <c r="S12" s="155"/>
      <c r="T12" s="155"/>
      <c r="U12" s="155"/>
    </row>
  </sheetData>
  <mergeCells count="14">
    <mergeCell ref="B1:P1"/>
    <mergeCell ref="B12:P12"/>
    <mergeCell ref="V3:X4"/>
    <mergeCell ref="AB3:AD4"/>
    <mergeCell ref="AE3:AG4"/>
    <mergeCell ref="B3:D4"/>
    <mergeCell ref="Y3:AA4"/>
    <mergeCell ref="A3:A5"/>
    <mergeCell ref="E3:G4"/>
    <mergeCell ref="K3:M4"/>
    <mergeCell ref="N3:P4"/>
    <mergeCell ref="S3:U4"/>
    <mergeCell ref="H3:J4"/>
    <mergeCell ref="Q3:R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8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tabSelected="1" view="pageBreakPreview" zoomScale="80" zoomScaleNormal="70" zoomScaleSheetLayoutView="80" workbookViewId="0">
      <selection activeCell="E9" sqref="E9"/>
    </sheetView>
  </sheetViews>
  <sheetFormatPr defaultColWidth="8" defaultRowHeight="13.2"/>
  <cols>
    <col min="1" max="1" width="62.7773437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344" t="s">
        <v>25</v>
      </c>
      <c r="B1" s="344"/>
      <c r="C1" s="344"/>
      <c r="D1" s="344"/>
      <c r="E1" s="344"/>
    </row>
    <row r="2" spans="1:7" ht="19.2" customHeight="1">
      <c r="A2" s="382" t="s">
        <v>47</v>
      </c>
      <c r="B2" s="382"/>
      <c r="C2" s="382"/>
      <c r="D2" s="382"/>
      <c r="E2" s="382"/>
    </row>
    <row r="3" spans="1:7" ht="29.4" customHeight="1">
      <c r="A3" s="382" t="s">
        <v>79</v>
      </c>
      <c r="B3" s="382"/>
      <c r="C3" s="382"/>
      <c r="D3" s="382"/>
      <c r="E3" s="382"/>
    </row>
    <row r="4" spans="1:7" ht="15.6" customHeight="1">
      <c r="A4" s="328" t="s">
        <v>0</v>
      </c>
      <c r="B4" s="383" t="s">
        <v>34</v>
      </c>
      <c r="C4" s="385" t="s">
        <v>35</v>
      </c>
      <c r="D4" s="386"/>
      <c r="E4" s="386"/>
      <c r="F4" s="387"/>
    </row>
    <row r="5" spans="1:7" s="2" customFormat="1" ht="39.6" customHeight="1">
      <c r="A5" s="328"/>
      <c r="B5" s="384"/>
      <c r="C5" s="112" t="s">
        <v>36</v>
      </c>
      <c r="D5" s="216" t="s">
        <v>72</v>
      </c>
      <c r="E5" s="209" t="s">
        <v>37</v>
      </c>
      <c r="F5" s="217" t="s">
        <v>72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10">
        <v>4</v>
      </c>
      <c r="F6" s="217">
        <v>5</v>
      </c>
    </row>
    <row r="7" spans="1:7" s="7" customFormat="1" ht="24" customHeight="1">
      <c r="A7" s="143" t="s">
        <v>88</v>
      </c>
      <c r="B7" s="144">
        <v>17760</v>
      </c>
      <c r="C7" s="144">
        <v>13080</v>
      </c>
      <c r="D7" s="148">
        <f>C7/B7*100</f>
        <v>73.648648648648646</v>
      </c>
      <c r="E7" s="211">
        <v>4680</v>
      </c>
      <c r="F7" s="21">
        <f>E7/B7*100</f>
        <v>26.351351351351347</v>
      </c>
    </row>
    <row r="8" spans="1:7" s="7" customFormat="1" ht="28.95" customHeight="1">
      <c r="A8" s="143" t="s">
        <v>4</v>
      </c>
      <c r="B8" s="144">
        <v>14672</v>
      </c>
      <c r="C8" s="144">
        <v>11189</v>
      </c>
      <c r="D8" s="148">
        <f t="shared" ref="D8:D14" si="0">C8/B8*100</f>
        <v>76.260905125408939</v>
      </c>
      <c r="E8" s="211">
        <v>3483</v>
      </c>
      <c r="F8" s="21">
        <f t="shared" ref="F8:F14" si="1">E8/B8*100</f>
        <v>23.739094874591057</v>
      </c>
    </row>
    <row r="9" spans="1:7" s="7" customFormat="1" ht="28.95" customHeight="1">
      <c r="A9" s="228" t="s">
        <v>81</v>
      </c>
      <c r="B9" s="144">
        <v>8078</v>
      </c>
      <c r="C9" s="144">
        <v>6302</v>
      </c>
      <c r="D9" s="148">
        <f t="shared" si="0"/>
        <v>78.014359990096565</v>
      </c>
      <c r="E9" s="211">
        <v>1776</v>
      </c>
      <c r="F9" s="21">
        <f t="shared" si="1"/>
        <v>21.985640009903442</v>
      </c>
    </row>
    <row r="10" spans="1:7" s="2" customFormat="1" ht="52.5" customHeight="1">
      <c r="A10" s="11" t="s">
        <v>5</v>
      </c>
      <c r="B10" s="18">
        <v>5476</v>
      </c>
      <c r="C10" s="18">
        <v>3960</v>
      </c>
      <c r="D10" s="148">
        <f t="shared" si="0"/>
        <v>72.315558802045288</v>
      </c>
      <c r="E10" s="212">
        <v>1516</v>
      </c>
      <c r="F10" s="21">
        <f t="shared" si="1"/>
        <v>27.684441197954712</v>
      </c>
      <c r="G10" s="53"/>
    </row>
    <row r="11" spans="1:7" s="2" customFormat="1" ht="31.5" customHeight="1">
      <c r="A11" s="12" t="s">
        <v>6</v>
      </c>
      <c r="B11" s="18">
        <v>1079</v>
      </c>
      <c r="C11" s="18">
        <v>872</v>
      </c>
      <c r="D11" s="148">
        <f t="shared" si="0"/>
        <v>80.815569972196471</v>
      </c>
      <c r="E11" s="212">
        <v>207</v>
      </c>
      <c r="F11" s="21">
        <f t="shared" si="1"/>
        <v>19.184430027803522</v>
      </c>
      <c r="G11" s="53"/>
    </row>
    <row r="12" spans="1:7" s="2" customFormat="1" ht="31.5" customHeight="1">
      <c r="A12" s="12" t="s">
        <v>71</v>
      </c>
      <c r="B12" s="128">
        <v>391</v>
      </c>
      <c r="C12" s="18">
        <v>315</v>
      </c>
      <c r="D12" s="148">
        <f t="shared" si="0"/>
        <v>80.562659846547319</v>
      </c>
      <c r="E12" s="212">
        <v>76</v>
      </c>
      <c r="F12" s="21">
        <f t="shared" si="1"/>
        <v>19.437340153452684</v>
      </c>
      <c r="G12" s="53"/>
    </row>
    <row r="13" spans="1:7" s="2" customFormat="1" ht="45.75" customHeight="1">
      <c r="A13" s="12" t="s">
        <v>7</v>
      </c>
      <c r="B13" s="18">
        <v>1607</v>
      </c>
      <c r="C13" s="18">
        <v>1278</v>
      </c>
      <c r="D13" s="148">
        <f t="shared" si="0"/>
        <v>79.527069072806469</v>
      </c>
      <c r="E13" s="212">
        <v>329</v>
      </c>
      <c r="F13" s="21">
        <f t="shared" si="1"/>
        <v>20.472930927193527</v>
      </c>
      <c r="G13" s="53"/>
    </row>
    <row r="14" spans="1:7" s="2" customFormat="1" ht="55.5" customHeight="1">
      <c r="A14" s="12" t="s">
        <v>8</v>
      </c>
      <c r="B14" s="18">
        <v>11076</v>
      </c>
      <c r="C14" s="18">
        <v>8660</v>
      </c>
      <c r="D14" s="148">
        <f t="shared" si="0"/>
        <v>78.187071144817622</v>
      </c>
      <c r="E14" s="212">
        <v>2416</v>
      </c>
      <c r="F14" s="21">
        <f t="shared" si="1"/>
        <v>21.812928855182374</v>
      </c>
      <c r="G14" s="53"/>
    </row>
    <row r="15" spans="1:7" s="2" customFormat="1" ht="12.75" customHeight="1">
      <c r="A15" s="350" t="s">
        <v>78</v>
      </c>
      <c r="B15" s="351"/>
      <c r="C15" s="351"/>
      <c r="D15" s="351"/>
      <c r="E15" s="351"/>
      <c r="F15" s="388"/>
      <c r="G15" s="53"/>
    </row>
    <row r="16" spans="1:7" s="2" customFormat="1" ht="19.95" customHeight="1">
      <c r="A16" s="352"/>
      <c r="B16" s="353"/>
      <c r="C16" s="353"/>
      <c r="D16" s="353"/>
      <c r="E16" s="353"/>
      <c r="F16" s="389"/>
      <c r="G16" s="53"/>
    </row>
    <row r="17" spans="1:7" s="2" customFormat="1" ht="18.600000000000001" customHeight="1">
      <c r="A17" s="318" t="s">
        <v>0</v>
      </c>
      <c r="B17" s="328" t="s">
        <v>34</v>
      </c>
      <c r="C17" s="328" t="s">
        <v>35</v>
      </c>
      <c r="D17" s="328"/>
      <c r="E17" s="381"/>
      <c r="F17" s="215"/>
      <c r="G17" s="53"/>
    </row>
    <row r="18" spans="1:7" ht="30.6" customHeight="1">
      <c r="A18" s="319"/>
      <c r="B18" s="328"/>
      <c r="C18" s="111" t="s">
        <v>36</v>
      </c>
      <c r="D18" s="218" t="s">
        <v>72</v>
      </c>
      <c r="E18" s="213" t="s">
        <v>37</v>
      </c>
      <c r="F18" s="219" t="s">
        <v>72</v>
      </c>
      <c r="G18" s="54"/>
    </row>
    <row r="19" spans="1:7" ht="30.6" customHeight="1">
      <c r="A19" s="154" t="s">
        <v>55</v>
      </c>
      <c r="B19" s="142">
        <v>3942</v>
      </c>
      <c r="C19" s="141">
        <v>3040</v>
      </c>
      <c r="D19" s="221">
        <f>C19/B19*100</f>
        <v>77.118214104515474</v>
      </c>
      <c r="E19" s="213">
        <v>902</v>
      </c>
      <c r="F19" s="222">
        <f>E19/B19*100</f>
        <v>22.881785895484523</v>
      </c>
      <c r="G19" s="54"/>
    </row>
    <row r="20" spans="1:7" ht="25.5" customHeight="1">
      <c r="A20" s="13" t="s">
        <v>4</v>
      </c>
      <c r="B20" s="49">
        <v>2923</v>
      </c>
      <c r="C20" s="49">
        <v>2378</v>
      </c>
      <c r="D20" s="221">
        <f t="shared" ref="D20:D21" si="2">C20/B20*100</f>
        <v>81.354772494013005</v>
      </c>
      <c r="E20" s="214">
        <v>545</v>
      </c>
      <c r="F20" s="222">
        <f t="shared" ref="F20:F21" si="3">E20/B20*100</f>
        <v>18.645227505986998</v>
      </c>
      <c r="G20" s="54"/>
    </row>
    <row r="21" spans="1:7" ht="41.25" customHeight="1">
      <c r="A21" s="13" t="s">
        <v>11</v>
      </c>
      <c r="B21" s="49">
        <v>1352</v>
      </c>
      <c r="C21" s="49">
        <v>1058</v>
      </c>
      <c r="D21" s="221">
        <f t="shared" si="2"/>
        <v>78.254437869822496</v>
      </c>
      <c r="E21" s="214">
        <v>294</v>
      </c>
      <c r="F21" s="222">
        <f t="shared" si="3"/>
        <v>21.745562130177515</v>
      </c>
      <c r="G21" s="54"/>
    </row>
    <row r="22" spans="1:7" ht="21">
      <c r="C22" s="15"/>
      <c r="D22" s="15"/>
      <c r="F22" s="54"/>
      <c r="G22" s="54"/>
    </row>
  </sheetData>
  <mergeCells count="10">
    <mergeCell ref="A17:A18"/>
    <mergeCell ref="B17:B18"/>
    <mergeCell ref="C17:E17"/>
    <mergeCell ref="A1:E1"/>
    <mergeCell ref="A2:E2"/>
    <mergeCell ref="A3:E3"/>
    <mergeCell ref="A4:A5"/>
    <mergeCell ref="B4:B5"/>
    <mergeCell ref="C4:F4"/>
    <mergeCell ref="A15:F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12"/>
  <sheetViews>
    <sheetView zoomScale="85" zoomScaleNormal="85" zoomScaleSheetLayoutView="80" workbookViewId="0">
      <selection activeCell="F20" sqref="F20"/>
    </sheetView>
  </sheetViews>
  <sheetFormatPr defaultRowHeight="15.6"/>
  <cols>
    <col min="1" max="1" width="41.6640625" style="39" customWidth="1"/>
    <col min="2" max="2" width="15.33203125" style="39" customWidth="1"/>
    <col min="3" max="3" width="12.6640625" style="38" customWidth="1"/>
    <col min="4" max="4" width="10.33203125" style="38" customWidth="1"/>
    <col min="5" max="5" width="15.77734375" style="38" customWidth="1"/>
    <col min="6" max="6" width="16.33203125" style="38" customWidth="1"/>
    <col min="7" max="8" width="11" style="38" customWidth="1"/>
    <col min="9" max="9" width="15.33203125" style="38" customWidth="1"/>
    <col min="10" max="11" width="12.109375" style="38" customWidth="1"/>
    <col min="12" max="13" width="12" style="38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8.441406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8.441406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8.441406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8.441406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8.441406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8.441406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8.441406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8.441406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8.441406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8.441406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8.441406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8.441406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8.441406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8.441406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8.441406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8.441406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8.441406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8.441406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8.441406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8.441406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8.441406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8.441406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8.441406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8.441406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8.441406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8.441406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8.441406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8.441406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8.441406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8.441406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8.441406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8.441406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8.441406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8.441406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8.441406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8.441406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8.441406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8.441406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8.441406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8.441406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8.441406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8.441406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8.441406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8.441406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8.441406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8.441406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8.441406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8.441406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8.441406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8.441406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8.441406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8.441406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8.441406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8.441406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8.441406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8.441406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8.441406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8.441406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8.441406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8.441406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8.441406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8.441406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8.441406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6" customHeight="1"/>
    <row r="2" spans="1:13" s="28" customFormat="1" ht="23.4" customHeight="1">
      <c r="A2" s="127"/>
      <c r="B2" s="390" t="s">
        <v>142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s="28" customFormat="1" ht="10.8" customHeight="1">
      <c r="A3" s="55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3" s="28" customFormat="1" ht="11.4" customHeight="1">
      <c r="C4" s="56"/>
      <c r="D4" s="56"/>
      <c r="E4" s="56"/>
      <c r="F4" s="113"/>
      <c r="J4" s="56"/>
      <c r="K4" s="56"/>
      <c r="L4" s="57"/>
      <c r="M4" s="114" t="s">
        <v>38</v>
      </c>
    </row>
    <row r="5" spans="1:13" s="58" customFormat="1" ht="100.95" customHeight="1">
      <c r="A5" s="115"/>
      <c r="B5" s="123" t="s">
        <v>57</v>
      </c>
      <c r="C5" s="116" t="s">
        <v>45</v>
      </c>
      <c r="D5" s="116" t="s">
        <v>98</v>
      </c>
      <c r="E5" s="117" t="s">
        <v>39</v>
      </c>
      <c r="F5" s="117" t="s">
        <v>40</v>
      </c>
      <c r="G5" s="117" t="s">
        <v>19</v>
      </c>
      <c r="H5" s="117" t="s">
        <v>69</v>
      </c>
      <c r="I5" s="117" t="s">
        <v>24</v>
      </c>
      <c r="J5" s="116" t="s">
        <v>14</v>
      </c>
      <c r="K5" s="116" t="s">
        <v>56</v>
      </c>
      <c r="L5" s="118" t="s">
        <v>21</v>
      </c>
      <c r="M5" s="116" t="s">
        <v>15</v>
      </c>
    </row>
    <row r="6" spans="1:13" s="34" customFormat="1" ht="12" customHeight="1">
      <c r="A6" s="33" t="s">
        <v>3</v>
      </c>
      <c r="B6" s="33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M6" s="119">
        <v>12</v>
      </c>
    </row>
    <row r="7" spans="1:13" s="35" customFormat="1" ht="24.6" customHeight="1">
      <c r="A7" s="60" t="s">
        <v>16</v>
      </c>
      <c r="B7" s="176">
        <f t="shared" ref="B7:M7" si="0">SUM(B8:B11)</f>
        <v>13080</v>
      </c>
      <c r="C7" s="178">
        <f t="shared" si="0"/>
        <v>11189</v>
      </c>
      <c r="D7" s="178">
        <f t="shared" si="0"/>
        <v>6302</v>
      </c>
      <c r="E7" s="178">
        <f t="shared" si="0"/>
        <v>3960</v>
      </c>
      <c r="F7" s="178">
        <f t="shared" si="0"/>
        <v>3269</v>
      </c>
      <c r="G7" s="178">
        <f t="shared" si="0"/>
        <v>872</v>
      </c>
      <c r="H7" s="178">
        <f t="shared" si="0"/>
        <v>315</v>
      </c>
      <c r="I7" s="178">
        <f t="shared" si="0"/>
        <v>1278</v>
      </c>
      <c r="J7" s="177">
        <f t="shared" si="0"/>
        <v>8660</v>
      </c>
      <c r="K7" s="177">
        <f t="shared" si="0"/>
        <v>3040</v>
      </c>
      <c r="L7" s="178">
        <f t="shared" si="0"/>
        <v>2378</v>
      </c>
      <c r="M7" s="178">
        <f t="shared" si="0"/>
        <v>1058</v>
      </c>
    </row>
    <row r="8" spans="1:13" s="198" customFormat="1" ht="36" customHeight="1">
      <c r="A8" s="44" t="s">
        <v>61</v>
      </c>
      <c r="B8" s="179">
        <v>5614</v>
      </c>
      <c r="C8" s="182">
        <v>4394</v>
      </c>
      <c r="D8" s="182">
        <v>2696</v>
      </c>
      <c r="E8" s="183">
        <v>1758</v>
      </c>
      <c r="F8" s="183">
        <v>1340</v>
      </c>
      <c r="G8" s="182">
        <v>361</v>
      </c>
      <c r="H8" s="182">
        <v>174</v>
      </c>
      <c r="I8" s="183">
        <v>335</v>
      </c>
      <c r="J8" s="183">
        <v>3429</v>
      </c>
      <c r="K8" s="183">
        <v>1367</v>
      </c>
      <c r="L8" s="182">
        <v>902</v>
      </c>
      <c r="M8" s="182">
        <v>413</v>
      </c>
    </row>
    <row r="9" spans="1:13" s="198" customFormat="1" ht="36" customHeight="1">
      <c r="A9" s="44" t="s">
        <v>62</v>
      </c>
      <c r="B9" s="179">
        <v>3401</v>
      </c>
      <c r="C9" s="182">
        <v>3188</v>
      </c>
      <c r="D9" s="182">
        <v>1674</v>
      </c>
      <c r="E9" s="183">
        <v>1049</v>
      </c>
      <c r="F9" s="183">
        <v>989</v>
      </c>
      <c r="G9" s="182">
        <v>274</v>
      </c>
      <c r="H9" s="182">
        <v>37</v>
      </c>
      <c r="I9" s="183">
        <v>480</v>
      </c>
      <c r="J9" s="183">
        <v>2349</v>
      </c>
      <c r="K9" s="183">
        <v>650</v>
      </c>
      <c r="L9" s="182">
        <v>599</v>
      </c>
      <c r="M9" s="182">
        <v>263</v>
      </c>
    </row>
    <row r="10" spans="1:13" s="198" customFormat="1" ht="36" customHeight="1">
      <c r="A10" s="44" t="s">
        <v>63</v>
      </c>
      <c r="B10" s="179">
        <v>1717</v>
      </c>
      <c r="C10" s="182">
        <v>1497</v>
      </c>
      <c r="D10" s="182">
        <v>860</v>
      </c>
      <c r="E10" s="183">
        <v>495</v>
      </c>
      <c r="F10" s="183">
        <v>369</v>
      </c>
      <c r="G10" s="182">
        <v>100</v>
      </c>
      <c r="H10" s="182">
        <v>37</v>
      </c>
      <c r="I10" s="183">
        <v>147</v>
      </c>
      <c r="J10" s="183">
        <v>1201</v>
      </c>
      <c r="K10" s="183">
        <v>460</v>
      </c>
      <c r="L10" s="182">
        <v>373</v>
      </c>
      <c r="M10" s="182">
        <v>225</v>
      </c>
    </row>
    <row r="11" spans="1:13" s="198" customFormat="1" ht="36" customHeight="1">
      <c r="A11" s="44" t="s">
        <v>64</v>
      </c>
      <c r="B11" s="179">
        <v>2348</v>
      </c>
      <c r="C11" s="182">
        <v>2110</v>
      </c>
      <c r="D11" s="182">
        <v>1072</v>
      </c>
      <c r="E11" s="183">
        <v>658</v>
      </c>
      <c r="F11" s="183">
        <v>571</v>
      </c>
      <c r="G11" s="182">
        <v>137</v>
      </c>
      <c r="H11" s="182">
        <v>67</v>
      </c>
      <c r="I11" s="183">
        <v>316</v>
      </c>
      <c r="J11" s="183">
        <v>1681</v>
      </c>
      <c r="K11" s="183">
        <v>563</v>
      </c>
      <c r="L11" s="182">
        <v>504</v>
      </c>
      <c r="M11" s="182">
        <v>157</v>
      </c>
    </row>
    <row r="12" spans="1:13">
      <c r="J12" s="59"/>
      <c r="K12" s="59"/>
    </row>
  </sheetData>
  <mergeCells count="1">
    <mergeCell ref="B2:M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11"/>
  <sheetViews>
    <sheetView view="pageBreakPreview" zoomScale="81" zoomScaleNormal="85" zoomScaleSheetLayoutView="81" workbookViewId="0">
      <selection activeCell="F7" sqref="F7:F10"/>
    </sheetView>
  </sheetViews>
  <sheetFormatPr defaultRowHeight="15.6"/>
  <cols>
    <col min="1" max="1" width="40.88671875" style="39" customWidth="1"/>
    <col min="2" max="2" width="16.33203125" style="39" customWidth="1"/>
    <col min="3" max="4" width="15" style="37" customWidth="1"/>
    <col min="5" max="5" width="14.6640625" style="37" customWidth="1"/>
    <col min="6" max="6" width="16.88671875" style="37" customWidth="1"/>
    <col min="7" max="7" width="14.5546875" style="37" customWidth="1"/>
    <col min="8" max="8" width="14.109375" style="37" customWidth="1"/>
    <col min="9" max="9" width="15.88671875" style="37" customWidth="1"/>
    <col min="10" max="11" width="14.88671875" style="37" customWidth="1"/>
    <col min="12" max="12" width="13.33203125" style="37" customWidth="1"/>
    <col min="13" max="13" width="13.44140625" style="37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9.332031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9.332031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9.332031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9.332031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9.332031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9.332031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9.332031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9.332031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9.332031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9.332031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9.332031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9.332031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9.332031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9.332031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9.332031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9.332031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9.332031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9.332031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9.332031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9.332031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9.332031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9.332031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9.332031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9.332031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9.332031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9.332031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9.332031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9.332031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9.332031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9.332031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9.332031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9.332031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9.332031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9.332031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9.332031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9.332031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9.332031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9.332031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9.332031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9.332031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9.332031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9.332031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9.332031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9.332031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9.332031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9.332031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9.332031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9.332031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9.332031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9.332031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9.332031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9.332031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9.332031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9.332031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9.332031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9.332031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9.332031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9.332031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9.332031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9.332031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9.332031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9.332031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9.332031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7.2" customHeight="1"/>
    <row r="2" spans="1:13" s="28" customFormat="1" ht="31.2" customHeight="1">
      <c r="A2" s="126"/>
      <c r="B2" s="373" t="s">
        <v>96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s="28" customFormat="1" ht="15" customHeight="1">
      <c r="C3" s="120"/>
      <c r="D3" s="120"/>
      <c r="E3" s="120"/>
      <c r="F3" s="120"/>
      <c r="I3" s="120"/>
      <c r="J3" s="120"/>
      <c r="K3" s="120"/>
      <c r="L3" s="121"/>
      <c r="M3" s="122" t="s">
        <v>41</v>
      </c>
    </row>
    <row r="4" spans="1:13" s="58" customFormat="1" ht="86.4" customHeight="1">
      <c r="A4" s="115"/>
      <c r="B4" s="123" t="s">
        <v>57</v>
      </c>
      <c r="C4" s="117" t="s">
        <v>45</v>
      </c>
      <c r="D4" s="117" t="s">
        <v>98</v>
      </c>
      <c r="E4" s="117" t="s">
        <v>42</v>
      </c>
      <c r="F4" s="117" t="s">
        <v>40</v>
      </c>
      <c r="G4" s="117" t="s">
        <v>19</v>
      </c>
      <c r="H4" s="117" t="s">
        <v>70</v>
      </c>
      <c r="I4" s="117" t="s">
        <v>24</v>
      </c>
      <c r="J4" s="117" t="s">
        <v>14</v>
      </c>
      <c r="K4" s="117" t="s">
        <v>56</v>
      </c>
      <c r="L4" s="123" t="s">
        <v>21</v>
      </c>
      <c r="M4" s="117" t="s">
        <v>15</v>
      </c>
    </row>
    <row r="5" spans="1:13" s="34" customFormat="1" ht="12" customHeight="1">
      <c r="A5" s="33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</row>
    <row r="6" spans="1:13" s="35" customFormat="1" ht="24" customHeight="1">
      <c r="A6" s="124" t="s">
        <v>16</v>
      </c>
      <c r="B6" s="176">
        <f t="shared" ref="B6:M6" si="0">SUM(B7:B10)</f>
        <v>4680</v>
      </c>
      <c r="C6" s="177">
        <f t="shared" si="0"/>
        <v>3483</v>
      </c>
      <c r="D6" s="177">
        <f t="shared" si="0"/>
        <v>1776</v>
      </c>
      <c r="E6" s="178">
        <f t="shared" si="0"/>
        <v>1516</v>
      </c>
      <c r="F6" s="178">
        <f t="shared" si="0"/>
        <v>966</v>
      </c>
      <c r="G6" s="177">
        <f t="shared" si="0"/>
        <v>207</v>
      </c>
      <c r="H6" s="177">
        <f t="shared" si="0"/>
        <v>76</v>
      </c>
      <c r="I6" s="178">
        <f t="shared" si="0"/>
        <v>329</v>
      </c>
      <c r="J6" s="177">
        <f t="shared" si="0"/>
        <v>2416</v>
      </c>
      <c r="K6" s="177">
        <f t="shared" si="0"/>
        <v>902</v>
      </c>
      <c r="L6" s="177">
        <f t="shared" si="0"/>
        <v>545</v>
      </c>
      <c r="M6" s="177">
        <f t="shared" si="0"/>
        <v>294</v>
      </c>
    </row>
    <row r="7" spans="1:13" s="168" customFormat="1" ht="36" customHeight="1">
      <c r="A7" s="44" t="s">
        <v>61</v>
      </c>
      <c r="B7" s="179">
        <v>2115</v>
      </c>
      <c r="C7" s="180">
        <v>1375</v>
      </c>
      <c r="D7" s="180">
        <v>760</v>
      </c>
      <c r="E7" s="181">
        <v>681</v>
      </c>
      <c r="F7" s="181">
        <v>391</v>
      </c>
      <c r="G7" s="180">
        <v>84</v>
      </c>
      <c r="H7" s="180">
        <v>52</v>
      </c>
      <c r="I7" s="181">
        <v>85</v>
      </c>
      <c r="J7" s="181">
        <v>948</v>
      </c>
      <c r="K7" s="181">
        <v>480</v>
      </c>
      <c r="L7" s="180">
        <v>223</v>
      </c>
      <c r="M7" s="180">
        <v>109</v>
      </c>
    </row>
    <row r="8" spans="1:13" s="168" customFormat="1" ht="36" customHeight="1">
      <c r="A8" s="44" t="s">
        <v>62</v>
      </c>
      <c r="B8" s="179">
        <v>1031</v>
      </c>
      <c r="C8" s="180">
        <v>930</v>
      </c>
      <c r="D8" s="180">
        <v>390</v>
      </c>
      <c r="E8" s="181">
        <v>292</v>
      </c>
      <c r="F8" s="181">
        <v>253</v>
      </c>
      <c r="G8" s="180">
        <v>34</v>
      </c>
      <c r="H8" s="180">
        <v>10</v>
      </c>
      <c r="I8" s="181">
        <v>99</v>
      </c>
      <c r="J8" s="181">
        <v>594</v>
      </c>
      <c r="K8" s="181">
        <v>156</v>
      </c>
      <c r="L8" s="180">
        <v>137</v>
      </c>
      <c r="M8" s="180">
        <v>73</v>
      </c>
    </row>
    <row r="9" spans="1:13" s="168" customFormat="1" ht="36" customHeight="1">
      <c r="A9" s="44" t="s">
        <v>63</v>
      </c>
      <c r="B9" s="179">
        <v>705</v>
      </c>
      <c r="C9" s="180">
        <v>538</v>
      </c>
      <c r="D9" s="180">
        <v>313</v>
      </c>
      <c r="E9" s="181">
        <v>256</v>
      </c>
      <c r="F9" s="181">
        <v>141</v>
      </c>
      <c r="G9" s="180">
        <v>46</v>
      </c>
      <c r="H9" s="180">
        <v>8</v>
      </c>
      <c r="I9" s="181">
        <v>58</v>
      </c>
      <c r="J9" s="181">
        <v>422</v>
      </c>
      <c r="K9" s="181">
        <v>147</v>
      </c>
      <c r="L9" s="180">
        <v>94</v>
      </c>
      <c r="M9" s="180">
        <v>63</v>
      </c>
    </row>
    <row r="10" spans="1:13" s="168" customFormat="1" ht="36" customHeight="1">
      <c r="A10" s="44" t="s">
        <v>64</v>
      </c>
      <c r="B10" s="179">
        <v>829</v>
      </c>
      <c r="C10" s="180">
        <v>640</v>
      </c>
      <c r="D10" s="180">
        <v>313</v>
      </c>
      <c r="E10" s="181">
        <v>287</v>
      </c>
      <c r="F10" s="181">
        <v>181</v>
      </c>
      <c r="G10" s="180">
        <v>43</v>
      </c>
      <c r="H10" s="180">
        <v>6</v>
      </c>
      <c r="I10" s="181">
        <v>87</v>
      </c>
      <c r="J10" s="181">
        <v>452</v>
      </c>
      <c r="K10" s="181">
        <v>119</v>
      </c>
      <c r="L10" s="180">
        <v>91</v>
      </c>
      <c r="M10" s="180">
        <v>49</v>
      </c>
    </row>
    <row r="11" spans="1:13">
      <c r="J11" s="125"/>
      <c r="K11" s="125"/>
    </row>
  </sheetData>
  <mergeCells count="1">
    <mergeCell ref="B2:M2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4"/>
  <sheetViews>
    <sheetView view="pageBreakPreview" topLeftCell="A10" zoomScale="80" zoomScaleNormal="70" zoomScaleSheetLayoutView="80" workbookViewId="0">
      <selection activeCell="G11" sqref="G11"/>
    </sheetView>
  </sheetViews>
  <sheetFormatPr defaultColWidth="8" defaultRowHeight="13.2"/>
  <cols>
    <col min="1" max="1" width="61.33203125" style="62" customWidth="1"/>
    <col min="2" max="2" width="15.109375" style="14" customWidth="1"/>
    <col min="3" max="3" width="14.21875" style="14" customWidth="1"/>
    <col min="4" max="4" width="10.33203125" style="62" customWidth="1"/>
    <col min="5" max="5" width="10.88671875" style="62" customWidth="1"/>
    <col min="6" max="6" width="15.33203125" style="62" customWidth="1"/>
    <col min="7" max="7" width="14.109375" style="62" customWidth="1"/>
    <col min="8" max="8" width="10.44140625" style="62" customWidth="1"/>
    <col min="9" max="9" width="10.88671875" style="62" customWidth="1"/>
    <col min="10" max="10" width="12" style="62" customWidth="1"/>
    <col min="11" max="11" width="14.33203125" style="62" customWidth="1"/>
    <col min="12" max="16384" width="8" style="62"/>
  </cols>
  <sheetData>
    <row r="1" spans="1:16" ht="27" customHeight="1">
      <c r="A1" s="391" t="s">
        <v>25</v>
      </c>
      <c r="B1" s="391"/>
      <c r="C1" s="391"/>
      <c r="D1" s="391"/>
      <c r="E1" s="391"/>
      <c r="F1" s="391"/>
      <c r="G1" s="391"/>
      <c r="H1" s="391"/>
      <c r="I1" s="391"/>
      <c r="J1" s="61"/>
    </row>
    <row r="2" spans="1:16" ht="23.25" customHeight="1">
      <c r="A2" s="392" t="s">
        <v>26</v>
      </c>
      <c r="B2" s="391"/>
      <c r="C2" s="391"/>
      <c r="D2" s="391"/>
      <c r="E2" s="391"/>
      <c r="F2" s="391"/>
      <c r="G2" s="391"/>
      <c r="H2" s="391"/>
      <c r="I2" s="391"/>
      <c r="J2" s="61"/>
    </row>
    <row r="3" spans="1:16" ht="13.5" customHeight="1">
      <c r="A3" s="393"/>
      <c r="B3" s="393"/>
      <c r="C3" s="393"/>
      <c r="D3" s="393"/>
      <c r="E3" s="393"/>
    </row>
    <row r="4" spans="1:16" s="64" customFormat="1" ht="30.75" customHeight="1">
      <c r="A4" s="394" t="s">
        <v>0</v>
      </c>
      <c r="B4" s="397" t="s">
        <v>27</v>
      </c>
      <c r="C4" s="398"/>
      <c r="D4" s="398"/>
      <c r="E4" s="399"/>
      <c r="F4" s="397" t="s">
        <v>28</v>
      </c>
      <c r="G4" s="398"/>
      <c r="H4" s="398"/>
      <c r="I4" s="399"/>
      <c r="J4" s="63"/>
    </row>
    <row r="5" spans="1:16" s="64" customFormat="1" ht="23.25" customHeight="1">
      <c r="A5" s="395"/>
      <c r="B5" s="320" t="s">
        <v>74</v>
      </c>
      <c r="C5" s="320" t="s">
        <v>75</v>
      </c>
      <c r="D5" s="400" t="s">
        <v>1</v>
      </c>
      <c r="E5" s="401"/>
      <c r="F5" s="320" t="s">
        <v>74</v>
      </c>
      <c r="G5" s="320" t="s">
        <v>75</v>
      </c>
      <c r="H5" s="400" t="s">
        <v>1</v>
      </c>
      <c r="I5" s="401"/>
      <c r="J5" s="65"/>
    </row>
    <row r="6" spans="1:16" s="64" customFormat="1" ht="36.75" customHeight="1">
      <c r="A6" s="396"/>
      <c r="B6" s="321"/>
      <c r="C6" s="321"/>
      <c r="D6" s="66" t="s">
        <v>2</v>
      </c>
      <c r="E6" s="67" t="s">
        <v>18</v>
      </c>
      <c r="F6" s="321"/>
      <c r="G6" s="321"/>
      <c r="H6" s="66" t="s">
        <v>2</v>
      </c>
      <c r="I6" s="67" t="s">
        <v>18</v>
      </c>
      <c r="J6" s="68"/>
    </row>
    <row r="7" spans="1:16" s="70" customFormat="1" ht="13.8" customHeight="1">
      <c r="A7" s="6" t="s">
        <v>3</v>
      </c>
      <c r="B7" s="158">
        <v>1</v>
      </c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  <c r="I7" s="158">
        <v>8</v>
      </c>
      <c r="J7" s="69"/>
    </row>
    <row r="8" spans="1:16" s="70" customFormat="1" ht="25.2" customHeight="1">
      <c r="A8" s="145" t="s">
        <v>55</v>
      </c>
      <c r="B8" s="144">
        <v>19266</v>
      </c>
      <c r="C8" s="144">
        <v>10590</v>
      </c>
      <c r="D8" s="148">
        <f>C8/B8*100</f>
        <v>54.967299906571164</v>
      </c>
      <c r="E8" s="156">
        <f>C8-B8</f>
        <v>-8676</v>
      </c>
      <c r="F8" s="144">
        <v>15671</v>
      </c>
      <c r="G8" s="144">
        <v>7170</v>
      </c>
      <c r="H8" s="148">
        <f>G8/F8*100</f>
        <v>45.753302278093294</v>
      </c>
      <c r="I8" s="146">
        <f>G8-F8</f>
        <v>-8501</v>
      </c>
      <c r="J8" s="69"/>
    </row>
    <row r="9" spans="1:16" s="64" customFormat="1" ht="37.950000000000003" customHeight="1">
      <c r="A9" s="71" t="s">
        <v>4</v>
      </c>
      <c r="B9" s="18">
        <v>16646</v>
      </c>
      <c r="C9" s="18">
        <v>8689</v>
      </c>
      <c r="D9" s="202">
        <f t="shared" ref="D9:D15" si="0">C9/B9*100</f>
        <v>52.198726420761744</v>
      </c>
      <c r="E9" s="19">
        <f t="shared" ref="E9:E15" si="1">C9-B9</f>
        <v>-7957</v>
      </c>
      <c r="F9" s="18">
        <v>13915</v>
      </c>
      <c r="G9" s="18">
        <v>5983</v>
      </c>
      <c r="H9" s="202">
        <f t="shared" ref="H9:H15" si="2">G9/F9*100</f>
        <v>42.996766079770033</v>
      </c>
      <c r="I9" s="19">
        <f t="shared" ref="I9:I15" si="3">G9-F9</f>
        <v>-7932</v>
      </c>
      <c r="J9" s="69"/>
      <c r="K9" s="52"/>
      <c r="O9" s="72"/>
      <c r="P9" s="72"/>
    </row>
    <row r="10" spans="1:16" s="64" customFormat="1" ht="28.2" customHeight="1">
      <c r="A10" s="230" t="s">
        <v>82</v>
      </c>
      <c r="B10" s="18">
        <v>11031</v>
      </c>
      <c r="C10" s="18">
        <v>4816</v>
      </c>
      <c r="D10" s="202">
        <f t="shared" si="0"/>
        <v>43.658779802375122</v>
      </c>
      <c r="E10" s="19">
        <f t="shared" si="1"/>
        <v>-6215</v>
      </c>
      <c r="F10" s="18">
        <v>7339</v>
      </c>
      <c r="G10" s="18">
        <v>3269</v>
      </c>
      <c r="H10" s="202">
        <f t="shared" si="2"/>
        <v>44.542853249761549</v>
      </c>
      <c r="I10" s="19">
        <f t="shared" si="3"/>
        <v>-4070</v>
      </c>
      <c r="J10" s="69"/>
      <c r="K10" s="52"/>
      <c r="O10" s="72"/>
      <c r="P10" s="72"/>
    </row>
    <row r="11" spans="1:16" s="64" customFormat="1" ht="45" customHeight="1">
      <c r="A11" s="73" t="s">
        <v>5</v>
      </c>
      <c r="B11" s="18">
        <v>4304</v>
      </c>
      <c r="C11" s="18">
        <v>3214</v>
      </c>
      <c r="D11" s="202">
        <f t="shared" si="0"/>
        <v>74.674721189591082</v>
      </c>
      <c r="E11" s="19">
        <f t="shared" si="1"/>
        <v>-1090</v>
      </c>
      <c r="F11" s="18">
        <v>5040</v>
      </c>
      <c r="G11" s="18">
        <v>2262</v>
      </c>
      <c r="H11" s="202">
        <f t="shared" si="2"/>
        <v>44.88095238095238</v>
      </c>
      <c r="I11" s="19">
        <f t="shared" si="3"/>
        <v>-2778</v>
      </c>
      <c r="J11" s="69"/>
      <c r="K11" s="52"/>
      <c r="O11" s="72"/>
      <c r="P11" s="72"/>
    </row>
    <row r="12" spans="1:16" s="64" customFormat="1" ht="37.950000000000003" customHeight="1">
      <c r="A12" s="71" t="s">
        <v>6</v>
      </c>
      <c r="B12" s="18">
        <v>830</v>
      </c>
      <c r="C12" s="18">
        <v>562</v>
      </c>
      <c r="D12" s="202">
        <f t="shared" si="0"/>
        <v>67.710843373493972</v>
      </c>
      <c r="E12" s="19">
        <f t="shared" si="1"/>
        <v>-268</v>
      </c>
      <c r="F12" s="18">
        <v>957</v>
      </c>
      <c r="G12" s="18">
        <v>517</v>
      </c>
      <c r="H12" s="202">
        <f t="shared" si="2"/>
        <v>54.022988505747129</v>
      </c>
      <c r="I12" s="19">
        <f t="shared" si="3"/>
        <v>-440</v>
      </c>
      <c r="J12" s="69"/>
      <c r="K12" s="52"/>
      <c r="O12" s="72"/>
      <c r="P12" s="72"/>
    </row>
    <row r="13" spans="1:16" s="64" customFormat="1" ht="37.950000000000003" customHeight="1">
      <c r="A13" s="71" t="s">
        <v>71</v>
      </c>
      <c r="B13" s="18">
        <v>0</v>
      </c>
      <c r="C13" s="18">
        <v>269</v>
      </c>
      <c r="D13" s="202">
        <v>0</v>
      </c>
      <c r="E13" s="19">
        <f t="shared" si="1"/>
        <v>269</v>
      </c>
      <c r="F13" s="18">
        <v>0</v>
      </c>
      <c r="G13" s="18">
        <v>122</v>
      </c>
      <c r="H13" s="202">
        <v>0</v>
      </c>
      <c r="I13" s="19">
        <f t="shared" si="3"/>
        <v>122</v>
      </c>
      <c r="J13" s="69"/>
      <c r="K13" s="52"/>
      <c r="O13" s="72"/>
      <c r="P13" s="72"/>
    </row>
    <row r="14" spans="1:16" s="64" customFormat="1" ht="45.75" customHeight="1">
      <c r="A14" s="71" t="s">
        <v>29</v>
      </c>
      <c r="B14" s="18">
        <v>964</v>
      </c>
      <c r="C14" s="48">
        <v>838</v>
      </c>
      <c r="D14" s="202">
        <f t="shared" si="0"/>
        <v>86.92946058091286</v>
      </c>
      <c r="E14" s="19">
        <f t="shared" si="1"/>
        <v>-126</v>
      </c>
      <c r="F14" s="18">
        <v>947</v>
      </c>
      <c r="G14" s="48">
        <v>769</v>
      </c>
      <c r="H14" s="202">
        <f t="shared" si="2"/>
        <v>81.203801478352688</v>
      </c>
      <c r="I14" s="19">
        <f t="shared" si="3"/>
        <v>-178</v>
      </c>
      <c r="J14" s="159"/>
      <c r="K14" s="52"/>
      <c r="O14" s="72"/>
      <c r="P14" s="72"/>
    </row>
    <row r="15" spans="1:16" s="64" customFormat="1" ht="49.5" customHeight="1">
      <c r="A15" s="71" t="s">
        <v>8</v>
      </c>
      <c r="B15" s="18">
        <v>14158</v>
      </c>
      <c r="C15" s="18">
        <v>6439</v>
      </c>
      <c r="D15" s="202">
        <f t="shared" si="0"/>
        <v>45.479587512360503</v>
      </c>
      <c r="E15" s="19">
        <f t="shared" si="1"/>
        <v>-7719</v>
      </c>
      <c r="F15" s="18">
        <v>11322</v>
      </c>
      <c r="G15" s="18">
        <v>4637</v>
      </c>
      <c r="H15" s="202">
        <f t="shared" si="2"/>
        <v>40.955661543896838</v>
      </c>
      <c r="I15" s="19">
        <f t="shared" si="3"/>
        <v>-6685</v>
      </c>
      <c r="J15" s="69"/>
      <c r="K15" s="52"/>
      <c r="O15" s="72"/>
      <c r="P15" s="72"/>
    </row>
    <row r="16" spans="1:16" s="64" customFormat="1" ht="12.75" customHeight="1">
      <c r="A16" s="403" t="s">
        <v>80</v>
      </c>
      <c r="B16" s="404"/>
      <c r="C16" s="404"/>
      <c r="D16" s="404"/>
      <c r="E16" s="404"/>
      <c r="F16" s="404"/>
      <c r="G16" s="404"/>
      <c r="H16" s="404"/>
      <c r="I16" s="404"/>
      <c r="J16" s="69"/>
      <c r="K16" s="52"/>
    </row>
    <row r="17" spans="1:11" s="64" customFormat="1" ht="18" customHeight="1">
      <c r="A17" s="405"/>
      <c r="B17" s="406"/>
      <c r="C17" s="406"/>
      <c r="D17" s="406"/>
      <c r="E17" s="406"/>
      <c r="F17" s="406"/>
      <c r="G17" s="406"/>
      <c r="H17" s="406"/>
      <c r="I17" s="406"/>
      <c r="J17" s="69"/>
      <c r="K17" s="52"/>
    </row>
    <row r="18" spans="1:11" s="64" customFormat="1" ht="20.25" customHeight="1">
      <c r="A18" s="394" t="s">
        <v>0</v>
      </c>
      <c r="B18" s="394" t="s">
        <v>54</v>
      </c>
      <c r="C18" s="394" t="s">
        <v>60</v>
      </c>
      <c r="D18" s="400" t="s">
        <v>1</v>
      </c>
      <c r="E18" s="401"/>
      <c r="F18" s="394" t="s">
        <v>54</v>
      </c>
      <c r="G18" s="394" t="s">
        <v>60</v>
      </c>
      <c r="H18" s="400" t="s">
        <v>1</v>
      </c>
      <c r="I18" s="401"/>
      <c r="J18" s="69"/>
      <c r="K18" s="52"/>
    </row>
    <row r="19" spans="1:11" ht="27" customHeight="1">
      <c r="A19" s="396"/>
      <c r="B19" s="396"/>
      <c r="C19" s="396"/>
      <c r="D19" s="74" t="s">
        <v>2</v>
      </c>
      <c r="E19" s="67" t="s">
        <v>10</v>
      </c>
      <c r="F19" s="396"/>
      <c r="G19" s="396"/>
      <c r="H19" s="74" t="s">
        <v>2</v>
      </c>
      <c r="I19" s="67" t="s">
        <v>10</v>
      </c>
      <c r="J19" s="69"/>
      <c r="K19" s="75"/>
    </row>
    <row r="20" spans="1:11" ht="27" customHeight="1">
      <c r="A20" s="157" t="s">
        <v>55</v>
      </c>
      <c r="B20" s="166">
        <v>6002</v>
      </c>
      <c r="C20" s="166">
        <v>2250</v>
      </c>
      <c r="D20" s="46">
        <f>C20/B20*100</f>
        <v>37.487504165278239</v>
      </c>
      <c r="E20" s="203">
        <f>C20-B20</f>
        <v>-3752</v>
      </c>
      <c r="F20" s="166">
        <v>3658</v>
      </c>
      <c r="G20" s="166">
        <v>1692</v>
      </c>
      <c r="H20" s="46">
        <f>G20/F20*100</f>
        <v>46.2547840349918</v>
      </c>
      <c r="I20" s="203">
        <f>G20-F20</f>
        <v>-1966</v>
      </c>
      <c r="J20" s="69"/>
      <c r="K20" s="75"/>
    </row>
    <row r="21" spans="1:11" ht="31.5" customHeight="1">
      <c r="A21" s="76" t="s">
        <v>4</v>
      </c>
      <c r="B21" s="49">
        <v>5627</v>
      </c>
      <c r="C21" s="49">
        <v>1627</v>
      </c>
      <c r="D21" s="46">
        <f>C21/B21*100</f>
        <v>28.914163852852319</v>
      </c>
      <c r="E21" s="51">
        <f>C21-B21</f>
        <v>-4000</v>
      </c>
      <c r="F21" s="50">
        <v>3509</v>
      </c>
      <c r="G21" s="50">
        <v>1296</v>
      </c>
      <c r="H21" s="46">
        <f>G21/F21*100</f>
        <v>36.933599316044457</v>
      </c>
      <c r="I21" s="51">
        <f>G21-F21</f>
        <v>-2213</v>
      </c>
      <c r="J21" s="69"/>
      <c r="K21" s="75"/>
    </row>
    <row r="22" spans="1:11" ht="38.25" customHeight="1">
      <c r="A22" s="76" t="s">
        <v>11</v>
      </c>
      <c r="B22" s="49">
        <v>4582</v>
      </c>
      <c r="C22" s="49">
        <v>804</v>
      </c>
      <c r="D22" s="46">
        <f>C22/B22*100</f>
        <v>17.546922741161065</v>
      </c>
      <c r="E22" s="51">
        <f>C22-B22</f>
        <v>-3778</v>
      </c>
      <c r="F22" s="50">
        <v>2691</v>
      </c>
      <c r="G22" s="50">
        <v>548</v>
      </c>
      <c r="H22" s="46">
        <f>G22/F22*100</f>
        <v>20.364176885916017</v>
      </c>
      <c r="I22" s="51">
        <f>G22-F22</f>
        <v>-2143</v>
      </c>
      <c r="J22" s="69"/>
      <c r="K22" s="75"/>
    </row>
    <row r="23" spans="1:11" ht="16.8" customHeight="1">
      <c r="A23" s="402"/>
      <c r="B23" s="402"/>
      <c r="C23" s="402"/>
      <c r="D23" s="402"/>
      <c r="E23" s="402"/>
      <c r="F23" s="402"/>
      <c r="G23" s="402"/>
      <c r="H23" s="402"/>
      <c r="I23" s="402"/>
      <c r="K23" s="75"/>
    </row>
    <row r="24" spans="1:11">
      <c r="K24" s="14"/>
    </row>
  </sheetData>
  <mergeCells count="21">
    <mergeCell ref="A23:I2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K13"/>
  <sheetViews>
    <sheetView view="pageBreakPreview" topLeftCell="K1" zoomScale="81" zoomScaleNormal="80" zoomScaleSheetLayoutView="81" workbookViewId="0">
      <selection activeCell="AD17" sqref="AD17:AE21"/>
    </sheetView>
  </sheetViews>
  <sheetFormatPr defaultColWidth="9.109375" defaultRowHeight="15.6"/>
  <cols>
    <col min="1" max="1" width="43.21875" style="109" customWidth="1"/>
    <col min="2" max="2" width="9.6640625" style="109" customWidth="1"/>
    <col min="3" max="3" width="9.5546875" style="109" customWidth="1"/>
    <col min="4" max="4" width="8.88671875" style="109" customWidth="1"/>
    <col min="5" max="5" width="10.77734375" style="107" customWidth="1"/>
    <col min="6" max="10" width="9.44140625" style="107" customWidth="1"/>
    <col min="11" max="11" width="9.88671875" style="107" customWidth="1"/>
    <col min="12" max="12" width="10.109375" style="107" customWidth="1"/>
    <col min="13" max="13" width="9.44140625" style="107" customWidth="1"/>
    <col min="14" max="14" width="10.33203125" style="107" customWidth="1"/>
    <col min="15" max="15" width="10.109375" style="107" customWidth="1"/>
    <col min="16" max="16" width="9.88671875" style="107" customWidth="1"/>
    <col min="17" max="17" width="8.88671875" style="107" customWidth="1"/>
    <col min="18" max="18" width="8.6640625" style="107" customWidth="1"/>
    <col min="19" max="20" width="9.33203125" style="107" customWidth="1"/>
    <col min="21" max="21" width="8.44140625" style="107" customWidth="1"/>
    <col min="22" max="23" width="9.33203125" style="107" customWidth="1"/>
    <col min="24" max="24" width="9" style="107" customWidth="1"/>
    <col min="25" max="25" width="10.5546875" style="107" customWidth="1"/>
    <col min="26" max="26" width="10.33203125" style="107" customWidth="1"/>
    <col min="27" max="27" width="9.77734375" style="107" customWidth="1"/>
    <col min="28" max="29" width="9.33203125" style="107" customWidth="1"/>
    <col min="30" max="30" width="9" style="107" customWidth="1"/>
    <col min="31" max="32" width="9.33203125" style="108" customWidth="1"/>
    <col min="33" max="33" width="9.109375" style="108" customWidth="1"/>
    <col min="34" max="16384" width="9.109375" style="108"/>
  </cols>
  <sheetData>
    <row r="1" spans="1:37" s="80" customFormat="1" ht="24.6" customHeight="1">
      <c r="A1" s="77"/>
      <c r="B1" s="413" t="s">
        <v>23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78"/>
      <c r="W1" s="78"/>
      <c r="X1" s="78"/>
      <c r="Y1" s="78"/>
      <c r="Z1" s="78"/>
      <c r="AA1" s="78"/>
      <c r="AB1" s="79"/>
      <c r="AC1" s="79"/>
      <c r="AD1" s="78"/>
      <c r="AG1" s="81" t="s">
        <v>12</v>
      </c>
    </row>
    <row r="2" spans="1:37" s="80" customFormat="1" ht="31.8" customHeight="1">
      <c r="B2" s="413" t="s">
        <v>95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82"/>
      <c r="W2" s="82"/>
      <c r="X2" s="82"/>
      <c r="Y2" s="82"/>
      <c r="Z2" s="82"/>
      <c r="AA2" s="82"/>
      <c r="AB2" s="83"/>
      <c r="AC2" s="83"/>
      <c r="AD2" s="82"/>
    </row>
    <row r="3" spans="1:37" s="80" customFormat="1" ht="15" customHeight="1"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9" t="s">
        <v>13</v>
      </c>
      <c r="Q3" s="29"/>
      <c r="R3" s="29"/>
      <c r="S3" s="84"/>
      <c r="T3" s="84"/>
      <c r="U3" s="84"/>
      <c r="V3" s="84"/>
      <c r="W3" s="84"/>
      <c r="X3" s="85"/>
      <c r="Y3" s="85"/>
      <c r="Z3" s="85"/>
      <c r="AA3" s="85"/>
      <c r="AB3" s="86"/>
      <c r="AC3" s="87"/>
      <c r="AD3" s="85"/>
      <c r="AG3" s="29" t="s">
        <v>13</v>
      </c>
    </row>
    <row r="4" spans="1:37" s="91" customFormat="1" ht="21.6" customHeight="1">
      <c r="A4" s="88"/>
      <c r="B4" s="429" t="s">
        <v>55</v>
      </c>
      <c r="C4" s="430"/>
      <c r="D4" s="431"/>
      <c r="E4" s="407" t="s">
        <v>46</v>
      </c>
      <c r="F4" s="408"/>
      <c r="G4" s="409"/>
      <c r="H4" s="407" t="s">
        <v>91</v>
      </c>
      <c r="I4" s="408"/>
      <c r="J4" s="409"/>
      <c r="K4" s="421" t="s">
        <v>30</v>
      </c>
      <c r="L4" s="421"/>
      <c r="M4" s="421"/>
      <c r="N4" s="407" t="s">
        <v>19</v>
      </c>
      <c r="O4" s="408"/>
      <c r="P4" s="409"/>
      <c r="Q4" s="407" t="s">
        <v>73</v>
      </c>
      <c r="R4" s="409"/>
      <c r="S4" s="407" t="s">
        <v>24</v>
      </c>
      <c r="T4" s="408"/>
      <c r="U4" s="408"/>
      <c r="V4" s="407" t="s">
        <v>14</v>
      </c>
      <c r="W4" s="408"/>
      <c r="X4" s="409"/>
      <c r="Y4" s="422" t="s">
        <v>59</v>
      </c>
      <c r="Z4" s="423"/>
      <c r="AA4" s="424"/>
      <c r="AB4" s="407" t="s">
        <v>21</v>
      </c>
      <c r="AC4" s="408"/>
      <c r="AD4" s="408"/>
      <c r="AE4" s="414" t="s">
        <v>15</v>
      </c>
      <c r="AF4" s="415"/>
      <c r="AG4" s="416"/>
      <c r="AH4" s="89"/>
      <c r="AI4" s="90"/>
      <c r="AJ4" s="90"/>
      <c r="AK4" s="90"/>
    </row>
    <row r="5" spans="1:37" s="93" customFormat="1" ht="56.4" customHeight="1">
      <c r="A5" s="92"/>
      <c r="B5" s="432"/>
      <c r="C5" s="433"/>
      <c r="D5" s="434"/>
      <c r="E5" s="410"/>
      <c r="F5" s="411"/>
      <c r="G5" s="412"/>
      <c r="H5" s="410"/>
      <c r="I5" s="411"/>
      <c r="J5" s="412"/>
      <c r="K5" s="421"/>
      <c r="L5" s="421"/>
      <c r="M5" s="421"/>
      <c r="N5" s="410"/>
      <c r="O5" s="411"/>
      <c r="P5" s="412"/>
      <c r="Q5" s="410"/>
      <c r="R5" s="412"/>
      <c r="S5" s="410"/>
      <c r="T5" s="411"/>
      <c r="U5" s="411"/>
      <c r="V5" s="410"/>
      <c r="W5" s="411"/>
      <c r="X5" s="412"/>
      <c r="Y5" s="425"/>
      <c r="Z5" s="426"/>
      <c r="AA5" s="427"/>
      <c r="AB5" s="410"/>
      <c r="AC5" s="411"/>
      <c r="AD5" s="411"/>
      <c r="AE5" s="417"/>
      <c r="AF5" s="418"/>
      <c r="AG5" s="419"/>
      <c r="AH5" s="89"/>
      <c r="AI5" s="90"/>
      <c r="AJ5" s="90"/>
      <c r="AK5" s="90"/>
    </row>
    <row r="6" spans="1:37" s="97" customFormat="1" ht="25.2" customHeight="1">
      <c r="A6" s="94"/>
      <c r="B6" s="151">
        <v>2022</v>
      </c>
      <c r="C6" s="151">
        <v>2023</v>
      </c>
      <c r="D6" s="151" t="s">
        <v>2</v>
      </c>
      <c r="E6" s="152">
        <v>2022</v>
      </c>
      <c r="F6" s="152">
        <v>2023</v>
      </c>
      <c r="G6" s="153" t="s">
        <v>2</v>
      </c>
      <c r="H6" s="152">
        <v>2022</v>
      </c>
      <c r="I6" s="152">
        <v>2023</v>
      </c>
      <c r="J6" s="153" t="s">
        <v>2</v>
      </c>
      <c r="K6" s="152">
        <v>2022</v>
      </c>
      <c r="L6" s="152">
        <v>2023</v>
      </c>
      <c r="M6" s="153" t="s">
        <v>2</v>
      </c>
      <c r="N6" s="152">
        <v>2022</v>
      </c>
      <c r="O6" s="152">
        <v>2023</v>
      </c>
      <c r="P6" s="153" t="s">
        <v>2</v>
      </c>
      <c r="Q6" s="152">
        <v>2022</v>
      </c>
      <c r="R6" s="152">
        <v>2023</v>
      </c>
      <c r="S6" s="152">
        <v>2022</v>
      </c>
      <c r="T6" s="152">
        <v>2023</v>
      </c>
      <c r="U6" s="153" t="s">
        <v>2</v>
      </c>
      <c r="V6" s="152">
        <v>2022</v>
      </c>
      <c r="W6" s="152">
        <v>2023</v>
      </c>
      <c r="X6" s="153" t="s">
        <v>2</v>
      </c>
      <c r="Y6" s="152">
        <v>2022</v>
      </c>
      <c r="Z6" s="152">
        <v>2023</v>
      </c>
      <c r="AA6" s="152"/>
      <c r="AB6" s="152">
        <v>2022</v>
      </c>
      <c r="AC6" s="152">
        <v>2023</v>
      </c>
      <c r="AD6" s="153" t="s">
        <v>2</v>
      </c>
      <c r="AE6" s="152">
        <v>2022</v>
      </c>
      <c r="AF6" s="152">
        <v>2023</v>
      </c>
      <c r="AG6" s="153" t="s">
        <v>2</v>
      </c>
      <c r="AH6" s="95"/>
      <c r="AI6" s="96"/>
      <c r="AJ6" s="96"/>
      <c r="AK6" s="96"/>
    </row>
    <row r="7" spans="1:37" s="91" customFormat="1" ht="12.75" customHeight="1">
      <c r="A7" s="98" t="s">
        <v>3</v>
      </c>
      <c r="B7" s="98">
        <v>1</v>
      </c>
      <c r="C7" s="98">
        <v>2</v>
      </c>
      <c r="D7" s="98">
        <v>3</v>
      </c>
      <c r="E7" s="99">
        <v>4</v>
      </c>
      <c r="F7" s="99">
        <v>5</v>
      </c>
      <c r="G7" s="99">
        <v>6</v>
      </c>
      <c r="H7" s="99"/>
      <c r="I7" s="99"/>
      <c r="J7" s="99"/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/>
      <c r="R7" s="99"/>
      <c r="S7" s="99">
        <v>13</v>
      </c>
      <c r="T7" s="99">
        <v>14</v>
      </c>
      <c r="U7" s="99">
        <v>15</v>
      </c>
      <c r="V7" s="99">
        <v>16</v>
      </c>
      <c r="W7" s="99">
        <v>17</v>
      </c>
      <c r="X7" s="99">
        <v>18</v>
      </c>
      <c r="Y7" s="99">
        <v>19</v>
      </c>
      <c r="Z7" s="99">
        <v>20</v>
      </c>
      <c r="AA7" s="99">
        <v>21</v>
      </c>
      <c r="AB7" s="99">
        <v>22</v>
      </c>
      <c r="AC7" s="99">
        <v>23</v>
      </c>
      <c r="AD7" s="99">
        <v>24</v>
      </c>
      <c r="AE7" s="99">
        <v>25</v>
      </c>
      <c r="AF7" s="99">
        <v>26</v>
      </c>
      <c r="AG7" s="99">
        <v>27</v>
      </c>
      <c r="AH7" s="100"/>
      <c r="AI7" s="101"/>
      <c r="AJ7" s="101"/>
      <c r="AK7" s="101"/>
    </row>
    <row r="8" spans="1:37" s="104" customFormat="1" ht="22.5" customHeight="1">
      <c r="A8" s="110" t="s">
        <v>32</v>
      </c>
      <c r="B8" s="160">
        <f>SUM(B9:B12)</f>
        <v>19266</v>
      </c>
      <c r="C8" s="160">
        <f>SUM(C9:C12)</f>
        <v>10590</v>
      </c>
      <c r="D8" s="204">
        <f>C8/B8*100</f>
        <v>54.967299906571164</v>
      </c>
      <c r="E8" s="138">
        <f>SUM(E9:E12)</f>
        <v>16646</v>
      </c>
      <c r="F8" s="138">
        <f>SUM(F9:F12)</f>
        <v>8689</v>
      </c>
      <c r="G8" s="205">
        <f>F8/E8*100</f>
        <v>52.198726420761744</v>
      </c>
      <c r="H8" s="138">
        <f>SUM(H9:H12)</f>
        <v>11031</v>
      </c>
      <c r="I8" s="138">
        <f>SUM(I9:I12)</f>
        <v>4809</v>
      </c>
      <c r="J8" s="205">
        <f>I8/H8*100</f>
        <v>43.5953222735926</v>
      </c>
      <c r="K8" s="138">
        <f>SUM(K9:K12)</f>
        <v>4304</v>
      </c>
      <c r="L8" s="138">
        <f>SUM(L9:L12)</f>
        <v>3214</v>
      </c>
      <c r="M8" s="205">
        <f>L8/K8*100</f>
        <v>74.674721189591082</v>
      </c>
      <c r="N8" s="138">
        <f>SUM(N9:N12)</f>
        <v>830</v>
      </c>
      <c r="O8" s="138">
        <f>SUM(O9:O12)</f>
        <v>562</v>
      </c>
      <c r="P8" s="205">
        <f>O8/N8*100</f>
        <v>67.710843373493972</v>
      </c>
      <c r="Q8" s="138">
        <v>0</v>
      </c>
      <c r="R8" s="138">
        <f>SUM(R9:R12)</f>
        <v>269</v>
      </c>
      <c r="S8" s="138">
        <f>SUM(S9:S13)</f>
        <v>964</v>
      </c>
      <c r="T8" s="138">
        <f>SUM(T9:T12)</f>
        <v>838</v>
      </c>
      <c r="U8" s="205">
        <f>T8/S8*100</f>
        <v>86.92946058091286</v>
      </c>
      <c r="V8" s="138">
        <f>SUM(V9:V12)</f>
        <v>14158</v>
      </c>
      <c r="W8" s="138">
        <f>SUM(W9:W12)</f>
        <v>6439</v>
      </c>
      <c r="X8" s="205">
        <f>W8/V8*100</f>
        <v>45.479587512360503</v>
      </c>
      <c r="Y8" s="138">
        <f>SUM(Y9:Y12)</f>
        <v>6002</v>
      </c>
      <c r="Z8" s="138">
        <f>SUM(Z9:Z12)</f>
        <v>2250</v>
      </c>
      <c r="AA8" s="205">
        <f>Z8/Y8*100</f>
        <v>37.487504165278239</v>
      </c>
      <c r="AB8" s="139">
        <f>SUM(AB9:AB12)</f>
        <v>5627</v>
      </c>
      <c r="AC8" s="139">
        <f>SUM(AC9:AC12)</f>
        <v>1627</v>
      </c>
      <c r="AD8" s="205">
        <f t="shared" ref="AD8:AD12" si="0">AC8/AB8*100</f>
        <v>28.914163852852319</v>
      </c>
      <c r="AE8" s="138">
        <f>SUM(AE9:AE12)</f>
        <v>4582</v>
      </c>
      <c r="AF8" s="138">
        <f>SUM(AF9:AF12)</f>
        <v>804</v>
      </c>
      <c r="AG8" s="205">
        <f>AF8/AE8*100</f>
        <v>17.546922741161065</v>
      </c>
      <c r="AH8" s="102"/>
      <c r="AI8" s="103"/>
      <c r="AJ8" s="103"/>
      <c r="AK8" s="103"/>
    </row>
    <row r="9" spans="1:37" s="174" customFormat="1" ht="36" customHeight="1">
      <c r="A9" s="44" t="s">
        <v>61</v>
      </c>
      <c r="B9" s="223">
        <v>9026</v>
      </c>
      <c r="C9" s="223">
        <v>4843</v>
      </c>
      <c r="D9" s="204">
        <f t="shared" ref="D9:D12" si="1">C9/B9*100</f>
        <v>53.656104586749386</v>
      </c>
      <c r="E9" s="169">
        <v>7221</v>
      </c>
      <c r="F9" s="169">
        <v>3585</v>
      </c>
      <c r="G9" s="206">
        <f t="shared" ref="G9:G12" si="2">F9/E9*100</f>
        <v>49.646863315330286</v>
      </c>
      <c r="H9" s="199">
        <v>5011</v>
      </c>
      <c r="I9" s="199">
        <v>2204</v>
      </c>
      <c r="J9" s="205">
        <f t="shared" ref="J9:J12" si="3">I9/H9*100</f>
        <v>43.983236878866492</v>
      </c>
      <c r="K9" s="169">
        <v>2223</v>
      </c>
      <c r="L9" s="169">
        <v>1575</v>
      </c>
      <c r="M9" s="206">
        <f t="shared" ref="M9:M12" si="4">L9/K9*100</f>
        <v>70.850202429149803</v>
      </c>
      <c r="N9" s="169">
        <v>424</v>
      </c>
      <c r="O9" s="169">
        <v>253</v>
      </c>
      <c r="P9" s="206">
        <f t="shared" ref="P9:P12" si="5">O9/N9*100</f>
        <v>59.669811320754718</v>
      </c>
      <c r="Q9" s="206"/>
      <c r="R9" s="199">
        <v>158</v>
      </c>
      <c r="S9" s="169">
        <v>210</v>
      </c>
      <c r="T9" s="169">
        <v>125</v>
      </c>
      <c r="U9" s="206">
        <f t="shared" ref="U9:U12" si="6">T9/S9*100</f>
        <v>59.523809523809526</v>
      </c>
      <c r="V9" s="169">
        <v>6118</v>
      </c>
      <c r="W9" s="169">
        <v>2709</v>
      </c>
      <c r="X9" s="206">
        <f t="shared" ref="X9:X12" si="7">W9/V9*100</f>
        <v>44.279176201372998</v>
      </c>
      <c r="Y9" s="199">
        <v>2420</v>
      </c>
      <c r="Z9" s="199">
        <v>1063</v>
      </c>
      <c r="AA9" s="205">
        <f t="shared" ref="AA9:AA12" si="8">Z9/Y9*100</f>
        <v>43.925619834710744</v>
      </c>
      <c r="AB9" s="169">
        <v>2134</v>
      </c>
      <c r="AC9" s="169">
        <v>610</v>
      </c>
      <c r="AD9" s="206">
        <f t="shared" si="0"/>
        <v>28.58481724461106</v>
      </c>
      <c r="AE9" s="225">
        <v>1793</v>
      </c>
      <c r="AF9" s="169">
        <v>306</v>
      </c>
      <c r="AG9" s="206">
        <f t="shared" ref="AG9:AG12" si="9">AF9/AE9*100</f>
        <v>17.066369213608475</v>
      </c>
      <c r="AH9" s="170"/>
      <c r="AI9" s="171"/>
      <c r="AJ9" s="171"/>
      <c r="AK9" s="171"/>
    </row>
    <row r="10" spans="1:37" s="174" customFormat="1" ht="36" customHeight="1">
      <c r="A10" s="44" t="s">
        <v>62</v>
      </c>
      <c r="B10" s="223">
        <v>5998</v>
      </c>
      <c r="C10" s="223">
        <v>3178</v>
      </c>
      <c r="D10" s="204">
        <f t="shared" si="1"/>
        <v>52.984328109369791</v>
      </c>
      <c r="E10" s="169">
        <v>5482</v>
      </c>
      <c r="F10" s="169">
        <v>2938</v>
      </c>
      <c r="G10" s="206">
        <f t="shared" si="2"/>
        <v>53.593578985771614</v>
      </c>
      <c r="H10" s="199">
        <v>3662</v>
      </c>
      <c r="I10" s="199">
        <v>1407</v>
      </c>
      <c r="J10" s="205">
        <f t="shared" si="3"/>
        <v>38.421627525942107</v>
      </c>
      <c r="K10" s="169">
        <v>1257</v>
      </c>
      <c r="L10" s="169">
        <v>916</v>
      </c>
      <c r="M10" s="206">
        <f t="shared" si="4"/>
        <v>72.871917263325386</v>
      </c>
      <c r="N10" s="169">
        <v>232</v>
      </c>
      <c r="O10" s="169">
        <v>181</v>
      </c>
      <c r="P10" s="206">
        <f t="shared" si="5"/>
        <v>78.017241379310349</v>
      </c>
      <c r="Q10" s="206"/>
      <c r="R10" s="199">
        <v>42</v>
      </c>
      <c r="S10" s="169">
        <v>508</v>
      </c>
      <c r="T10" s="169">
        <v>424</v>
      </c>
      <c r="U10" s="206">
        <f t="shared" si="6"/>
        <v>83.464566929133852</v>
      </c>
      <c r="V10" s="169">
        <v>4740</v>
      </c>
      <c r="W10" s="169">
        <v>2046</v>
      </c>
      <c r="X10" s="206">
        <f t="shared" si="7"/>
        <v>43.164556962025316</v>
      </c>
      <c r="Y10" s="199">
        <v>2206</v>
      </c>
      <c r="Z10" s="199">
        <v>570</v>
      </c>
      <c r="AA10" s="205">
        <f t="shared" si="8"/>
        <v>25.838621940163193</v>
      </c>
      <c r="AB10" s="169">
        <v>2147</v>
      </c>
      <c r="AC10" s="169">
        <v>518</v>
      </c>
      <c r="AD10" s="206">
        <f t="shared" si="0"/>
        <v>24.126688402421983</v>
      </c>
      <c r="AE10" s="225">
        <v>1736</v>
      </c>
      <c r="AF10" s="169">
        <v>227</v>
      </c>
      <c r="AG10" s="206">
        <f t="shared" si="9"/>
        <v>13.076036866359447</v>
      </c>
      <c r="AH10" s="170"/>
      <c r="AI10" s="171"/>
      <c r="AJ10" s="171"/>
      <c r="AK10" s="171"/>
    </row>
    <row r="11" spans="1:37" s="174" customFormat="1" ht="36" customHeight="1">
      <c r="A11" s="44" t="s">
        <v>63</v>
      </c>
      <c r="B11" s="223">
        <v>1726</v>
      </c>
      <c r="C11" s="223">
        <v>1143</v>
      </c>
      <c r="D11" s="204">
        <f t="shared" si="1"/>
        <v>66.222479721900356</v>
      </c>
      <c r="E11" s="169">
        <v>1613</v>
      </c>
      <c r="F11" s="169">
        <v>959</v>
      </c>
      <c r="G11" s="206">
        <f t="shared" si="2"/>
        <v>59.454432734035954</v>
      </c>
      <c r="H11" s="199">
        <v>983</v>
      </c>
      <c r="I11" s="199">
        <v>578</v>
      </c>
      <c r="J11" s="205">
        <f t="shared" si="3"/>
        <v>58.799593082400811</v>
      </c>
      <c r="K11" s="169">
        <v>333</v>
      </c>
      <c r="L11" s="169">
        <v>342</v>
      </c>
      <c r="M11" s="206">
        <f t="shared" si="4"/>
        <v>102.70270270270269</v>
      </c>
      <c r="N11" s="169">
        <v>90</v>
      </c>
      <c r="O11" s="169">
        <v>64</v>
      </c>
      <c r="P11" s="206">
        <f t="shared" si="5"/>
        <v>71.111111111111114</v>
      </c>
      <c r="Q11" s="206"/>
      <c r="R11" s="199">
        <v>32</v>
      </c>
      <c r="S11" s="169">
        <v>74</v>
      </c>
      <c r="T11" s="169">
        <v>62</v>
      </c>
      <c r="U11" s="206">
        <f t="shared" si="6"/>
        <v>83.78378378378379</v>
      </c>
      <c r="V11" s="169">
        <v>1410</v>
      </c>
      <c r="W11" s="169">
        <v>764</v>
      </c>
      <c r="X11" s="206">
        <f t="shared" si="7"/>
        <v>54.184397163120565</v>
      </c>
      <c r="Y11" s="199">
        <v>557</v>
      </c>
      <c r="Z11" s="199">
        <v>304</v>
      </c>
      <c r="AA11" s="205">
        <f t="shared" si="8"/>
        <v>54.578096947935371</v>
      </c>
      <c r="AB11" s="169">
        <v>545</v>
      </c>
      <c r="AC11" s="169">
        <v>237</v>
      </c>
      <c r="AD11" s="206">
        <f t="shared" si="0"/>
        <v>43.486238532110093</v>
      </c>
      <c r="AE11" s="225">
        <v>448</v>
      </c>
      <c r="AF11" s="169">
        <v>161</v>
      </c>
      <c r="AG11" s="206">
        <f t="shared" si="9"/>
        <v>35.9375</v>
      </c>
      <c r="AH11" s="170"/>
      <c r="AI11" s="171"/>
      <c r="AJ11" s="171"/>
      <c r="AK11" s="171"/>
    </row>
    <row r="12" spans="1:37" s="172" customFormat="1" ht="36" customHeight="1">
      <c r="A12" s="44" t="s">
        <v>64</v>
      </c>
      <c r="B12" s="223">
        <v>2516</v>
      </c>
      <c r="C12" s="223">
        <v>1426</v>
      </c>
      <c r="D12" s="204">
        <f t="shared" si="1"/>
        <v>56.677265500794917</v>
      </c>
      <c r="E12" s="169">
        <v>2330</v>
      </c>
      <c r="F12" s="169">
        <v>1207</v>
      </c>
      <c r="G12" s="206">
        <f t="shared" si="2"/>
        <v>51.802575107296136</v>
      </c>
      <c r="H12" s="199">
        <v>1375</v>
      </c>
      <c r="I12" s="199">
        <v>620</v>
      </c>
      <c r="J12" s="205">
        <f t="shared" si="3"/>
        <v>45.090909090909093</v>
      </c>
      <c r="K12" s="169">
        <v>491</v>
      </c>
      <c r="L12" s="169">
        <v>381</v>
      </c>
      <c r="M12" s="206">
        <f t="shared" si="4"/>
        <v>77.596741344195522</v>
      </c>
      <c r="N12" s="169">
        <v>84</v>
      </c>
      <c r="O12" s="169">
        <v>64</v>
      </c>
      <c r="P12" s="206">
        <f t="shared" si="5"/>
        <v>76.19047619047619</v>
      </c>
      <c r="Q12" s="206"/>
      <c r="R12" s="199">
        <v>37</v>
      </c>
      <c r="S12" s="169">
        <v>172</v>
      </c>
      <c r="T12" s="169">
        <v>227</v>
      </c>
      <c r="U12" s="206">
        <f t="shared" si="6"/>
        <v>131.97674418604649</v>
      </c>
      <c r="V12" s="169">
        <v>1890</v>
      </c>
      <c r="W12" s="169">
        <v>920</v>
      </c>
      <c r="X12" s="206">
        <f t="shared" si="7"/>
        <v>48.677248677248677</v>
      </c>
      <c r="Y12" s="199">
        <v>819</v>
      </c>
      <c r="Z12" s="199">
        <v>313</v>
      </c>
      <c r="AA12" s="205">
        <f t="shared" si="8"/>
        <v>38.217338217338217</v>
      </c>
      <c r="AB12" s="169">
        <v>801</v>
      </c>
      <c r="AC12" s="169">
        <v>262</v>
      </c>
      <c r="AD12" s="206">
        <f t="shared" si="0"/>
        <v>32.709113607990012</v>
      </c>
      <c r="AE12" s="225">
        <v>605</v>
      </c>
      <c r="AF12" s="169">
        <v>110</v>
      </c>
      <c r="AG12" s="206">
        <f t="shared" si="9"/>
        <v>18.181818181818183</v>
      </c>
      <c r="AH12" s="170"/>
      <c r="AI12" s="171"/>
      <c r="AJ12" s="171"/>
      <c r="AK12" s="171"/>
    </row>
    <row r="13" spans="1:37" ht="12.6" customHeight="1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X13" s="140"/>
      <c r="Y13" s="140"/>
      <c r="Z13" s="140"/>
      <c r="AA13" s="140"/>
      <c r="AC13" s="420"/>
      <c r="AD13" s="420"/>
    </row>
  </sheetData>
  <mergeCells count="15">
    <mergeCell ref="H4:J5"/>
    <mergeCell ref="B1:U1"/>
    <mergeCell ref="B2:U2"/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B13:U13"/>
    <mergeCell ref="B4:D5"/>
    <mergeCell ref="Q4:R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2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K13"/>
  <sheetViews>
    <sheetView view="pageBreakPreview" topLeftCell="H1" zoomScale="73" zoomScaleNormal="80" zoomScaleSheetLayoutView="73" workbookViewId="0">
      <selection activeCell="I9" sqref="I9:I12"/>
    </sheetView>
  </sheetViews>
  <sheetFormatPr defaultColWidth="9.109375" defaultRowHeight="15.6"/>
  <cols>
    <col min="1" max="1" width="44.33203125" style="109" customWidth="1"/>
    <col min="2" max="3" width="10" style="109" customWidth="1"/>
    <col min="4" max="4" width="10.5546875" style="109" customWidth="1"/>
    <col min="5" max="5" width="10.109375" style="107" customWidth="1"/>
    <col min="6" max="6" width="9.6640625" style="107" customWidth="1"/>
    <col min="7" max="7" width="9.5546875" style="107" customWidth="1"/>
    <col min="8" max="10" width="8.77734375" style="107" customWidth="1"/>
    <col min="11" max="11" width="9.6640625" style="107" customWidth="1"/>
    <col min="12" max="12" width="10" style="107" customWidth="1"/>
    <col min="13" max="13" width="9.6640625" style="107" customWidth="1"/>
    <col min="14" max="14" width="9.33203125" style="107" customWidth="1"/>
    <col min="15" max="15" width="9.44140625" style="107" customWidth="1"/>
    <col min="16" max="18" width="10.6640625" style="107" customWidth="1"/>
    <col min="19" max="19" width="9.33203125" style="107" customWidth="1"/>
    <col min="20" max="21" width="8.6640625" style="107" customWidth="1"/>
    <col min="22" max="23" width="9.44140625" style="107" customWidth="1"/>
    <col min="24" max="24" width="9.33203125" style="107" customWidth="1"/>
    <col min="25" max="25" width="10.33203125" style="107" customWidth="1"/>
    <col min="26" max="26" width="9.77734375" style="107" customWidth="1"/>
    <col min="27" max="27" width="9.88671875" style="107" customWidth="1"/>
    <col min="28" max="28" width="9.6640625" style="107" customWidth="1"/>
    <col min="29" max="29" width="8.6640625" style="107" customWidth="1"/>
    <col min="30" max="30" width="9" style="107" customWidth="1"/>
    <col min="31" max="32" width="9.33203125" style="108" customWidth="1"/>
    <col min="33" max="33" width="9.44140625" style="108" customWidth="1"/>
    <col min="34" max="16384" width="9.109375" style="108"/>
  </cols>
  <sheetData>
    <row r="1" spans="1:37" s="80" customFormat="1" ht="27" customHeight="1">
      <c r="A1" s="77"/>
      <c r="B1" s="413" t="s">
        <v>31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78"/>
      <c r="W1" s="78"/>
      <c r="X1" s="78"/>
      <c r="Y1" s="78"/>
      <c r="Z1" s="78"/>
      <c r="AA1" s="78"/>
      <c r="AB1" s="79"/>
      <c r="AC1" s="79"/>
      <c r="AD1" s="78"/>
      <c r="AG1" s="81" t="s">
        <v>12</v>
      </c>
    </row>
    <row r="2" spans="1:37" s="80" customFormat="1" ht="18.600000000000001" customHeight="1">
      <c r="B2" s="413" t="s">
        <v>94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82"/>
      <c r="W2" s="82"/>
      <c r="X2" s="82"/>
      <c r="Y2" s="82"/>
      <c r="Z2" s="82"/>
      <c r="AA2" s="82"/>
      <c r="AB2" s="83"/>
      <c r="AC2" s="83"/>
      <c r="AD2" s="82"/>
      <c r="AF2" s="80" t="s">
        <v>43</v>
      </c>
    </row>
    <row r="3" spans="1:37" s="80" customFormat="1" ht="26.4" customHeight="1"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S3" s="84"/>
      <c r="T3" s="435" t="s">
        <v>13</v>
      </c>
      <c r="U3" s="435"/>
      <c r="V3" s="84"/>
      <c r="W3" s="84"/>
      <c r="X3" s="85"/>
      <c r="Y3" s="85"/>
      <c r="Z3" s="85"/>
      <c r="AA3" s="85"/>
      <c r="AB3" s="86"/>
      <c r="AC3" s="87"/>
      <c r="AD3" s="85"/>
      <c r="AG3" s="29" t="s">
        <v>13</v>
      </c>
    </row>
    <row r="4" spans="1:37" s="91" customFormat="1" ht="21.6" customHeight="1">
      <c r="A4" s="88"/>
      <c r="B4" s="429" t="s">
        <v>57</v>
      </c>
      <c r="C4" s="430"/>
      <c r="D4" s="431"/>
      <c r="E4" s="407" t="s">
        <v>46</v>
      </c>
      <c r="F4" s="408"/>
      <c r="G4" s="409"/>
      <c r="H4" s="407" t="s">
        <v>93</v>
      </c>
      <c r="I4" s="408"/>
      <c r="J4" s="409"/>
      <c r="K4" s="421" t="s">
        <v>30</v>
      </c>
      <c r="L4" s="421"/>
      <c r="M4" s="421"/>
      <c r="N4" s="407" t="s">
        <v>19</v>
      </c>
      <c r="O4" s="408"/>
      <c r="P4" s="409"/>
      <c r="Q4" s="407" t="s">
        <v>73</v>
      </c>
      <c r="R4" s="409"/>
      <c r="S4" s="407" t="s">
        <v>24</v>
      </c>
      <c r="T4" s="408"/>
      <c r="U4" s="408"/>
      <c r="V4" s="407" t="s">
        <v>14</v>
      </c>
      <c r="W4" s="408"/>
      <c r="X4" s="409"/>
      <c r="Y4" s="407" t="str">
        <f>'15'!$Y$4</f>
        <v>Всього отримують послуги на кінець періоду*</v>
      </c>
      <c r="Z4" s="408"/>
      <c r="AA4" s="409"/>
      <c r="AB4" s="407" t="s">
        <v>21</v>
      </c>
      <c r="AC4" s="408"/>
      <c r="AD4" s="408"/>
      <c r="AE4" s="414" t="s">
        <v>15</v>
      </c>
      <c r="AF4" s="415"/>
      <c r="AG4" s="416"/>
      <c r="AH4" s="89"/>
      <c r="AI4" s="90"/>
      <c r="AJ4" s="90"/>
      <c r="AK4" s="90"/>
    </row>
    <row r="5" spans="1:37" s="93" customFormat="1" ht="61.95" customHeight="1">
      <c r="A5" s="92"/>
      <c r="B5" s="432"/>
      <c r="C5" s="433"/>
      <c r="D5" s="434"/>
      <c r="E5" s="410"/>
      <c r="F5" s="411"/>
      <c r="G5" s="412"/>
      <c r="H5" s="410"/>
      <c r="I5" s="411"/>
      <c r="J5" s="412"/>
      <c r="K5" s="421"/>
      <c r="L5" s="421"/>
      <c r="M5" s="421"/>
      <c r="N5" s="410"/>
      <c r="O5" s="411"/>
      <c r="P5" s="412"/>
      <c r="Q5" s="410"/>
      <c r="R5" s="412"/>
      <c r="S5" s="410"/>
      <c r="T5" s="411"/>
      <c r="U5" s="411"/>
      <c r="V5" s="410"/>
      <c r="W5" s="411"/>
      <c r="X5" s="412"/>
      <c r="Y5" s="410"/>
      <c r="Z5" s="411"/>
      <c r="AA5" s="412"/>
      <c r="AB5" s="410"/>
      <c r="AC5" s="411"/>
      <c r="AD5" s="411"/>
      <c r="AE5" s="417"/>
      <c r="AF5" s="418"/>
      <c r="AG5" s="419"/>
      <c r="AH5" s="89"/>
      <c r="AI5" s="90"/>
      <c r="AJ5" s="90"/>
      <c r="AK5" s="90"/>
    </row>
    <row r="6" spans="1:37" s="97" customFormat="1" ht="25.2" customHeight="1">
      <c r="A6" s="94"/>
      <c r="B6" s="151" t="s">
        <v>58</v>
      </c>
      <c r="C6" s="151">
        <v>2023</v>
      </c>
      <c r="D6" s="151" t="s">
        <v>2</v>
      </c>
      <c r="E6" s="152" t="s">
        <v>58</v>
      </c>
      <c r="F6" s="152">
        <v>2023</v>
      </c>
      <c r="G6" s="153" t="s">
        <v>2</v>
      </c>
      <c r="H6" s="152" t="s">
        <v>58</v>
      </c>
      <c r="I6" s="152">
        <v>2023</v>
      </c>
      <c r="J6" s="153" t="s">
        <v>2</v>
      </c>
      <c r="K6" s="152" t="s">
        <v>58</v>
      </c>
      <c r="L6" s="152">
        <v>2023</v>
      </c>
      <c r="M6" s="153" t="s">
        <v>2</v>
      </c>
      <c r="N6" s="152" t="s">
        <v>58</v>
      </c>
      <c r="O6" s="152">
        <v>2023</v>
      </c>
      <c r="P6" s="153" t="s">
        <v>2</v>
      </c>
      <c r="Q6" s="153" t="s">
        <v>58</v>
      </c>
      <c r="R6" s="153">
        <v>2023</v>
      </c>
      <c r="S6" s="152" t="s">
        <v>58</v>
      </c>
      <c r="T6" s="152">
        <v>2023</v>
      </c>
      <c r="U6" s="173" t="s">
        <v>2</v>
      </c>
      <c r="V6" s="152" t="s">
        <v>58</v>
      </c>
      <c r="W6" s="152">
        <v>2023</v>
      </c>
      <c r="X6" s="153" t="s">
        <v>2</v>
      </c>
      <c r="Y6" s="152" t="s">
        <v>58</v>
      </c>
      <c r="Z6" s="152">
        <v>2023</v>
      </c>
      <c r="AA6" s="152" t="s">
        <v>2</v>
      </c>
      <c r="AB6" s="152" t="s">
        <v>58</v>
      </c>
      <c r="AC6" s="152">
        <v>2023</v>
      </c>
      <c r="AD6" s="153" t="s">
        <v>2</v>
      </c>
      <c r="AE6" s="152" t="s">
        <v>58</v>
      </c>
      <c r="AF6" s="152">
        <v>2023</v>
      </c>
      <c r="AG6" s="153" t="s">
        <v>2</v>
      </c>
      <c r="AH6" s="95"/>
      <c r="AI6" s="96"/>
      <c r="AJ6" s="96"/>
      <c r="AK6" s="96"/>
    </row>
    <row r="7" spans="1:37" s="91" customFormat="1" ht="12.75" customHeight="1">
      <c r="A7" s="98" t="s">
        <v>3</v>
      </c>
      <c r="B7" s="98">
        <v>1</v>
      </c>
      <c r="C7" s="98">
        <v>2</v>
      </c>
      <c r="D7" s="98">
        <v>3</v>
      </c>
      <c r="E7" s="99">
        <v>4</v>
      </c>
      <c r="F7" s="99">
        <v>5</v>
      </c>
      <c r="G7" s="99">
        <v>6</v>
      </c>
      <c r="H7" s="99"/>
      <c r="I7" s="99"/>
      <c r="J7" s="99"/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/>
      <c r="R7" s="99"/>
      <c r="S7" s="99">
        <v>13</v>
      </c>
      <c r="T7" s="99">
        <v>14</v>
      </c>
      <c r="U7" s="98">
        <v>15</v>
      </c>
      <c r="V7" s="99">
        <v>16</v>
      </c>
      <c r="W7" s="99">
        <v>17</v>
      </c>
      <c r="X7" s="99">
        <v>18</v>
      </c>
      <c r="Y7" s="99">
        <v>19</v>
      </c>
      <c r="Z7" s="99">
        <v>20</v>
      </c>
      <c r="AA7" s="99">
        <v>21</v>
      </c>
      <c r="AB7" s="99">
        <v>22</v>
      </c>
      <c r="AC7" s="99">
        <v>23</v>
      </c>
      <c r="AD7" s="99">
        <v>24</v>
      </c>
      <c r="AE7" s="99">
        <v>25</v>
      </c>
      <c r="AF7" s="99">
        <v>26</v>
      </c>
      <c r="AG7" s="99">
        <v>27</v>
      </c>
      <c r="AH7" s="100"/>
      <c r="AI7" s="101"/>
      <c r="AJ7" s="101"/>
      <c r="AK7" s="101"/>
    </row>
    <row r="8" spans="1:37" s="104" customFormat="1" ht="22.95" customHeight="1">
      <c r="A8" s="110" t="s">
        <v>32</v>
      </c>
      <c r="B8" s="161">
        <f>SUM(B9:B12)</f>
        <v>15120</v>
      </c>
      <c r="C8" s="161">
        <f>SUM(C9:C12)</f>
        <v>7170</v>
      </c>
      <c r="D8" s="207">
        <f>C8/B8*100</f>
        <v>47.420634920634917</v>
      </c>
      <c r="E8" s="138">
        <f>SUM(E9:E12)</f>
        <v>13915</v>
      </c>
      <c r="F8" s="138">
        <f>SUM(F9:F12)</f>
        <v>5983</v>
      </c>
      <c r="G8" s="205">
        <f>F8/E8*100</f>
        <v>42.996766079770033</v>
      </c>
      <c r="H8" s="138">
        <f>SUM(H9:H12)</f>
        <v>7339</v>
      </c>
      <c r="I8" s="138">
        <f>SUM(I9:I12)</f>
        <v>3269</v>
      </c>
      <c r="J8" s="205">
        <f>I8/H8*100</f>
        <v>44.542853249761549</v>
      </c>
      <c r="K8" s="138">
        <f>SUM(K9:K12)</f>
        <v>5040</v>
      </c>
      <c r="L8" s="138">
        <f>SUM(L9:L12)</f>
        <v>2262</v>
      </c>
      <c r="M8" s="205">
        <f>L8/K8*100</f>
        <v>44.88095238095238</v>
      </c>
      <c r="N8" s="138">
        <f>SUM(N9:N12)</f>
        <v>957</v>
      </c>
      <c r="O8" s="138">
        <f>SUM(O9:O12)</f>
        <v>517</v>
      </c>
      <c r="P8" s="205">
        <f>O8/N8*100</f>
        <v>54.022988505747129</v>
      </c>
      <c r="Q8" s="138">
        <v>0</v>
      </c>
      <c r="R8" s="138">
        <f>SUM(R9:R12)</f>
        <v>122</v>
      </c>
      <c r="S8" s="138">
        <f>SUM(S9:S12)</f>
        <v>947</v>
      </c>
      <c r="T8" s="138">
        <f>SUM(T9:T12)</f>
        <v>769</v>
      </c>
      <c r="U8" s="208">
        <f>T8/S8*100</f>
        <v>81.203801478352688</v>
      </c>
      <c r="V8" s="138">
        <f>SUM(V9:V12)</f>
        <v>11322</v>
      </c>
      <c r="W8" s="138">
        <f>SUM(W9:W12)</f>
        <v>4637</v>
      </c>
      <c r="X8" s="205">
        <f>W8/V8*100</f>
        <v>40.955661543896838</v>
      </c>
      <c r="Y8" s="138">
        <f>SUM(Y9:Y12)</f>
        <v>3658</v>
      </c>
      <c r="Z8" s="138">
        <f>SUM(Z9:Z12)</f>
        <v>1692</v>
      </c>
      <c r="AA8" s="205">
        <f>Z8/Y8*100</f>
        <v>46.2547840349918</v>
      </c>
      <c r="AB8" s="139">
        <f>SUM(AB9:AB12)</f>
        <v>3509</v>
      </c>
      <c r="AC8" s="139">
        <f>SUM(AC9:AC12)</f>
        <v>1296</v>
      </c>
      <c r="AD8" s="205">
        <f>AC8/AB8*100</f>
        <v>36.933599316044457</v>
      </c>
      <c r="AE8" s="138">
        <f>SUM(AE9:AE12)</f>
        <v>2691</v>
      </c>
      <c r="AF8" s="138">
        <f>SUM(AF9:AF12)</f>
        <v>548</v>
      </c>
      <c r="AG8" s="205">
        <f>AF8/AE8*100</f>
        <v>20.364176885916017</v>
      </c>
      <c r="AH8" s="102"/>
      <c r="AI8" s="103"/>
      <c r="AJ8" s="103"/>
      <c r="AK8" s="103"/>
    </row>
    <row r="9" spans="1:37" s="107" customFormat="1" ht="36" customHeight="1">
      <c r="A9" s="44" t="s">
        <v>61</v>
      </c>
      <c r="B9" s="223">
        <v>5655</v>
      </c>
      <c r="C9" s="223">
        <v>2886</v>
      </c>
      <c r="D9" s="207">
        <f t="shared" ref="D9:D12" si="0">C9/B9*100</f>
        <v>51.03448275862069</v>
      </c>
      <c r="E9" s="137">
        <v>4974</v>
      </c>
      <c r="F9" s="137">
        <v>2184</v>
      </c>
      <c r="G9" s="205">
        <f t="shared" ref="G9:G12" si="1">F9/E9*100</f>
        <v>43.90832328106152</v>
      </c>
      <c r="H9" s="163">
        <v>2811</v>
      </c>
      <c r="I9" s="163">
        <v>1252</v>
      </c>
      <c r="J9" s="205">
        <f t="shared" ref="J9:J12" si="2">I9/H9*100</f>
        <v>44.539309854144435</v>
      </c>
      <c r="K9" s="163">
        <v>1676</v>
      </c>
      <c r="L9" s="163">
        <v>864</v>
      </c>
      <c r="M9" s="205">
        <f t="shared" ref="M9:M12" si="3">L9/K9*100</f>
        <v>51.551312649164686</v>
      </c>
      <c r="N9" s="137">
        <v>356</v>
      </c>
      <c r="O9" s="137">
        <v>192</v>
      </c>
      <c r="P9" s="205">
        <f t="shared" ref="P9:P12" si="4">O9/N9*100</f>
        <v>53.932584269662918</v>
      </c>
      <c r="Q9" s="205"/>
      <c r="R9" s="163">
        <v>68</v>
      </c>
      <c r="S9" s="163">
        <v>453</v>
      </c>
      <c r="T9" s="163">
        <v>295</v>
      </c>
      <c r="U9" s="208">
        <f t="shared" ref="U9:U12" si="5">T9/S9*100</f>
        <v>65.12141280353201</v>
      </c>
      <c r="V9" s="163">
        <v>4133</v>
      </c>
      <c r="W9" s="163">
        <v>1668</v>
      </c>
      <c r="X9" s="205">
        <f t="shared" ref="X9:X12" si="6">W9/V9*100</f>
        <v>40.358093394628597</v>
      </c>
      <c r="Y9" s="163">
        <v>1408</v>
      </c>
      <c r="Z9" s="163">
        <v>784</v>
      </c>
      <c r="AA9" s="205">
        <f t="shared" ref="AA9:AA12" si="7">Z9/Y9*100</f>
        <v>55.68181818181818</v>
      </c>
      <c r="AB9" s="162">
        <v>1305</v>
      </c>
      <c r="AC9" s="162">
        <v>515</v>
      </c>
      <c r="AD9" s="205">
        <f t="shared" ref="AD9:AD12" si="8">AC9/AB9*100</f>
        <v>39.463601532567047</v>
      </c>
      <c r="AE9" s="163">
        <v>974</v>
      </c>
      <c r="AF9" s="163">
        <v>216</v>
      </c>
      <c r="AG9" s="205">
        <f t="shared" ref="AG9:AG12" si="9">AF9/AE9*100</f>
        <v>22.176591375770023</v>
      </c>
      <c r="AH9" s="105"/>
      <c r="AI9" s="106"/>
      <c r="AJ9" s="106"/>
      <c r="AK9" s="106"/>
    </row>
    <row r="10" spans="1:37" s="107" customFormat="1" ht="36" customHeight="1">
      <c r="A10" s="44" t="s">
        <v>62</v>
      </c>
      <c r="B10" s="223">
        <v>2628</v>
      </c>
      <c r="C10" s="223">
        <v>1254</v>
      </c>
      <c r="D10" s="207">
        <f t="shared" si="0"/>
        <v>47.716894977168948</v>
      </c>
      <c r="E10" s="137">
        <v>2469</v>
      </c>
      <c r="F10" s="137">
        <v>1180</v>
      </c>
      <c r="G10" s="205">
        <f t="shared" si="1"/>
        <v>47.792628594572697</v>
      </c>
      <c r="H10" s="163">
        <v>1288</v>
      </c>
      <c r="I10" s="163">
        <v>657</v>
      </c>
      <c r="J10" s="205">
        <f t="shared" si="2"/>
        <v>51.009316770186331</v>
      </c>
      <c r="K10" s="163">
        <v>837</v>
      </c>
      <c r="L10" s="163">
        <v>425</v>
      </c>
      <c r="M10" s="205">
        <f t="shared" si="3"/>
        <v>50.776583034647551</v>
      </c>
      <c r="N10" s="137">
        <v>190</v>
      </c>
      <c r="O10" s="137">
        <v>127</v>
      </c>
      <c r="P10" s="205">
        <f t="shared" si="4"/>
        <v>66.84210526315789</v>
      </c>
      <c r="Q10" s="205"/>
      <c r="R10" s="163">
        <v>5</v>
      </c>
      <c r="S10" s="163">
        <v>143</v>
      </c>
      <c r="T10" s="163">
        <v>155</v>
      </c>
      <c r="U10" s="208">
        <f t="shared" si="5"/>
        <v>108.3916083916084</v>
      </c>
      <c r="V10" s="163">
        <v>2049</v>
      </c>
      <c r="W10" s="163">
        <v>897</v>
      </c>
      <c r="X10" s="205">
        <f t="shared" si="6"/>
        <v>43.77745241581259</v>
      </c>
      <c r="Y10" s="163">
        <v>704</v>
      </c>
      <c r="Z10" s="163">
        <v>236</v>
      </c>
      <c r="AA10" s="205">
        <f t="shared" si="7"/>
        <v>33.522727272727273</v>
      </c>
      <c r="AB10" s="162">
        <v>688</v>
      </c>
      <c r="AC10" s="162">
        <v>218</v>
      </c>
      <c r="AD10" s="205">
        <f t="shared" si="8"/>
        <v>31.686046511627907</v>
      </c>
      <c r="AE10" s="163">
        <v>546</v>
      </c>
      <c r="AF10" s="163">
        <v>109</v>
      </c>
      <c r="AG10" s="205">
        <f t="shared" si="9"/>
        <v>19.963369963369964</v>
      </c>
      <c r="AH10" s="105"/>
      <c r="AI10" s="106"/>
      <c r="AJ10" s="106"/>
      <c r="AK10" s="106"/>
    </row>
    <row r="11" spans="1:37" s="107" customFormat="1" ht="36" customHeight="1">
      <c r="A11" s="44" t="s">
        <v>65</v>
      </c>
      <c r="B11" s="224">
        <v>2672</v>
      </c>
      <c r="C11" s="224">
        <v>1279</v>
      </c>
      <c r="D11" s="207">
        <f t="shared" si="0"/>
        <v>47.866766467065872</v>
      </c>
      <c r="E11" s="137">
        <v>2518</v>
      </c>
      <c r="F11" s="137">
        <v>1076</v>
      </c>
      <c r="G11" s="205">
        <f t="shared" si="1"/>
        <v>42.732327243844317</v>
      </c>
      <c r="H11" s="163">
        <v>1240</v>
      </c>
      <c r="I11" s="163">
        <v>595</v>
      </c>
      <c r="J11" s="205">
        <f t="shared" si="2"/>
        <v>47.983870967741936</v>
      </c>
      <c r="K11" s="163">
        <v>969</v>
      </c>
      <c r="L11" s="163">
        <v>409</v>
      </c>
      <c r="M11" s="205">
        <f t="shared" si="3"/>
        <v>42.208462332301345</v>
      </c>
      <c r="N11" s="137">
        <v>199</v>
      </c>
      <c r="O11" s="137">
        <v>82</v>
      </c>
      <c r="P11" s="205">
        <f t="shared" si="4"/>
        <v>41.206030150753769</v>
      </c>
      <c r="Q11" s="205"/>
      <c r="R11" s="163">
        <v>13</v>
      </c>
      <c r="S11" s="163">
        <v>205</v>
      </c>
      <c r="T11" s="163">
        <v>143</v>
      </c>
      <c r="U11" s="208">
        <f t="shared" si="5"/>
        <v>69.756097560975604</v>
      </c>
      <c r="V11" s="163">
        <v>2174</v>
      </c>
      <c r="W11" s="163">
        <v>859</v>
      </c>
      <c r="X11" s="205">
        <f t="shared" si="6"/>
        <v>39.512419503219867</v>
      </c>
      <c r="Y11" s="163">
        <v>682</v>
      </c>
      <c r="Z11" s="163">
        <v>303</v>
      </c>
      <c r="AA11" s="205">
        <f t="shared" si="7"/>
        <v>44.428152492668623</v>
      </c>
      <c r="AB11" s="162">
        <v>660</v>
      </c>
      <c r="AC11" s="162">
        <v>230</v>
      </c>
      <c r="AD11" s="205">
        <f t="shared" si="8"/>
        <v>34.848484848484851</v>
      </c>
      <c r="AE11" s="163">
        <v>574</v>
      </c>
      <c r="AF11" s="163">
        <v>127</v>
      </c>
      <c r="AG11" s="205">
        <f t="shared" si="9"/>
        <v>22.125435540069684</v>
      </c>
      <c r="AH11" s="105"/>
      <c r="AI11" s="106"/>
      <c r="AJ11" s="106"/>
      <c r="AK11" s="106"/>
    </row>
    <row r="12" spans="1:37" s="107" customFormat="1" ht="36" customHeight="1">
      <c r="A12" s="44" t="s">
        <v>66</v>
      </c>
      <c r="B12" s="224">
        <v>4165</v>
      </c>
      <c r="C12" s="224">
        <v>1751</v>
      </c>
      <c r="D12" s="207">
        <f t="shared" si="0"/>
        <v>42.04081632653061</v>
      </c>
      <c r="E12" s="137">
        <v>3954</v>
      </c>
      <c r="F12" s="137">
        <v>1543</v>
      </c>
      <c r="G12" s="205">
        <f t="shared" si="1"/>
        <v>39.023773394031359</v>
      </c>
      <c r="H12" s="163">
        <v>2000</v>
      </c>
      <c r="I12" s="163">
        <v>765</v>
      </c>
      <c r="J12" s="205">
        <f t="shared" si="2"/>
        <v>38.25</v>
      </c>
      <c r="K12" s="163">
        <v>1558</v>
      </c>
      <c r="L12" s="163">
        <v>564</v>
      </c>
      <c r="M12" s="205">
        <f t="shared" si="3"/>
        <v>36.200256739409497</v>
      </c>
      <c r="N12" s="137">
        <v>212</v>
      </c>
      <c r="O12" s="137">
        <v>116</v>
      </c>
      <c r="P12" s="205">
        <f t="shared" si="4"/>
        <v>54.716981132075468</v>
      </c>
      <c r="Q12" s="205"/>
      <c r="R12" s="163">
        <v>36</v>
      </c>
      <c r="S12" s="163">
        <v>146</v>
      </c>
      <c r="T12" s="163">
        <v>176</v>
      </c>
      <c r="U12" s="208">
        <f t="shared" si="5"/>
        <v>120.54794520547945</v>
      </c>
      <c r="V12" s="163">
        <v>2966</v>
      </c>
      <c r="W12" s="163">
        <v>1213</v>
      </c>
      <c r="X12" s="205">
        <f t="shared" si="6"/>
        <v>40.896830748482806</v>
      </c>
      <c r="Y12" s="163">
        <v>864</v>
      </c>
      <c r="Z12" s="163">
        <v>369</v>
      </c>
      <c r="AA12" s="205">
        <f t="shared" si="7"/>
        <v>42.708333333333329</v>
      </c>
      <c r="AB12" s="162">
        <v>856</v>
      </c>
      <c r="AC12" s="162">
        <v>333</v>
      </c>
      <c r="AD12" s="205">
        <f t="shared" si="8"/>
        <v>38.901869158878505</v>
      </c>
      <c r="AE12" s="163">
        <v>597</v>
      </c>
      <c r="AF12" s="163">
        <v>96</v>
      </c>
      <c r="AG12" s="205">
        <f t="shared" si="9"/>
        <v>16.08040201005025</v>
      </c>
      <c r="AH12" s="105"/>
      <c r="AI12" s="106"/>
      <c r="AJ12" s="106"/>
      <c r="AK12" s="106"/>
    </row>
    <row r="13" spans="1:37" ht="20.399999999999999" customHeight="1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AC13" s="420"/>
      <c r="AD13" s="420"/>
    </row>
  </sheetData>
  <mergeCells count="16"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H4:J5"/>
    <mergeCell ref="Q4:R5"/>
    <mergeCell ref="B1:U1"/>
    <mergeCell ref="B2:U2"/>
    <mergeCell ref="B13:U13"/>
    <mergeCell ref="B4:D5"/>
    <mergeCell ref="T3:U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9" activePane="bottomRight" state="frozen"/>
      <selection activeCell="A4" sqref="A4:A6"/>
      <selection pane="topRight" activeCell="A4" sqref="A4:A6"/>
      <selection pane="bottomLeft" activeCell="A4" sqref="A4:A6"/>
      <selection pane="bottomRight" activeCell="L16" sqref="K16:L16"/>
    </sheetView>
  </sheetViews>
  <sheetFormatPr defaultColWidth="9.109375" defaultRowHeight="13.8"/>
  <cols>
    <col min="1" max="1" width="32" style="288" customWidth="1"/>
    <col min="2" max="2" width="9.5546875" style="288" customWidth="1"/>
    <col min="3" max="3" width="9.33203125" style="288" customWidth="1"/>
    <col min="4" max="4" width="9.109375" style="288" customWidth="1"/>
    <col min="5" max="6" width="11.6640625" style="288" customWidth="1"/>
    <col min="7" max="7" width="7.44140625" style="288" customWidth="1"/>
    <col min="8" max="10" width="9.6640625" style="288" customWidth="1"/>
    <col min="11" max="11" width="11.88671875" style="288" customWidth="1"/>
    <col min="12" max="12" width="11" style="288" customWidth="1"/>
    <col min="13" max="13" width="7.44140625" style="288" customWidth="1"/>
    <col min="14" max="15" width="9.44140625" style="288" customWidth="1"/>
    <col min="16" max="16" width="9" style="288" customWidth="1"/>
    <col min="17" max="18" width="9.6640625" style="288" customWidth="1"/>
    <col min="19" max="19" width="10" style="288" customWidth="1"/>
    <col min="20" max="20" width="9.109375" style="288" customWidth="1"/>
    <col min="21" max="21" width="8.109375" style="288" customWidth="1"/>
    <col min="22" max="23" width="9.5546875" style="288" customWidth="1"/>
    <col min="24" max="24" width="8.109375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8" width="8.33203125" style="292" customWidth="1"/>
    <col min="29" max="29" width="8.44140625" style="288" customWidth="1"/>
    <col min="30" max="30" width="8.33203125" style="288" customWidth="1"/>
    <col min="31" max="16384" width="9.109375" style="288"/>
  </cols>
  <sheetData>
    <row r="1" spans="1:37" s="238" customFormat="1" ht="87.75" customHeight="1">
      <c r="A1" s="235"/>
      <c r="B1" s="331" t="s">
        <v>111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236"/>
      <c r="R1" s="236"/>
      <c r="S1" s="235"/>
      <c r="T1" s="235"/>
      <c r="U1" s="235"/>
      <c r="V1" s="235"/>
      <c r="W1" s="235"/>
      <c r="X1" s="235"/>
      <c r="Y1" s="237"/>
      <c r="Z1" s="237"/>
      <c r="AA1" s="237"/>
      <c r="AB1" s="235"/>
      <c r="AC1" s="235"/>
      <c r="AD1" s="235"/>
      <c r="AE1" s="235"/>
      <c r="AF1" s="235"/>
      <c r="AG1" s="235"/>
    </row>
    <row r="2" spans="1:37" s="241" customFormat="1" ht="14.25" customHeight="1">
      <c r="A2" s="239"/>
      <c r="B2" s="239"/>
      <c r="C2" s="239"/>
      <c r="D2" s="239"/>
      <c r="E2" s="239"/>
      <c r="F2" s="240"/>
      <c r="G2" s="239"/>
      <c r="H2" s="240"/>
      <c r="I2" s="239"/>
      <c r="J2" s="239"/>
      <c r="K2" s="239"/>
      <c r="L2" s="240"/>
      <c r="M2" s="239"/>
      <c r="N2" s="239"/>
      <c r="O2" s="240"/>
      <c r="Q2" s="240"/>
      <c r="R2" s="240"/>
      <c r="S2" s="242"/>
      <c r="T2" s="240"/>
      <c r="U2" s="239"/>
      <c r="V2" s="243"/>
      <c r="W2" s="243"/>
      <c r="X2" s="243"/>
      <c r="Y2" s="239"/>
      <c r="Z2" s="239"/>
      <c r="AA2" s="239"/>
      <c r="AB2" s="244"/>
      <c r="AC2" s="332"/>
      <c r="AD2" s="332"/>
      <c r="AE2" s="333"/>
      <c r="AF2" s="333"/>
      <c r="AG2" s="242" t="s">
        <v>13</v>
      </c>
    </row>
    <row r="3" spans="1:37" s="245" customFormat="1" ht="67.5" customHeight="1">
      <c r="A3" s="334"/>
      <c r="B3" s="335" t="s">
        <v>112</v>
      </c>
      <c r="C3" s="336"/>
      <c r="D3" s="337"/>
      <c r="E3" s="338" t="s">
        <v>17</v>
      </c>
      <c r="F3" s="338"/>
      <c r="G3" s="338"/>
      <c r="H3" s="338" t="s">
        <v>113</v>
      </c>
      <c r="I3" s="338"/>
      <c r="J3" s="338"/>
      <c r="K3" s="338" t="s">
        <v>114</v>
      </c>
      <c r="L3" s="338"/>
      <c r="M3" s="338"/>
      <c r="N3" s="338" t="s">
        <v>115</v>
      </c>
      <c r="O3" s="338"/>
      <c r="P3" s="338"/>
      <c r="Q3" s="339" t="s">
        <v>70</v>
      </c>
      <c r="R3" s="339"/>
      <c r="S3" s="338" t="s">
        <v>116</v>
      </c>
      <c r="T3" s="338"/>
      <c r="U3" s="338"/>
      <c r="V3" s="335" t="s">
        <v>14</v>
      </c>
      <c r="W3" s="336"/>
      <c r="X3" s="337"/>
      <c r="Y3" s="335" t="s">
        <v>117</v>
      </c>
      <c r="Z3" s="336"/>
      <c r="AA3" s="337"/>
      <c r="AB3" s="338" t="s">
        <v>118</v>
      </c>
      <c r="AC3" s="338"/>
      <c r="AD3" s="338"/>
      <c r="AE3" s="338" t="s">
        <v>15</v>
      </c>
      <c r="AF3" s="338"/>
      <c r="AG3" s="338"/>
    </row>
    <row r="4" spans="1:37" s="252" customFormat="1" ht="19.5" customHeight="1">
      <c r="A4" s="334"/>
      <c r="B4" s="246" t="s">
        <v>58</v>
      </c>
      <c r="C4" s="246" t="s">
        <v>119</v>
      </c>
      <c r="D4" s="246" t="s">
        <v>2</v>
      </c>
      <c r="E4" s="247" t="s">
        <v>58</v>
      </c>
      <c r="F4" s="247" t="s">
        <v>119</v>
      </c>
      <c r="G4" s="248" t="s">
        <v>2</v>
      </c>
      <c r="H4" s="249" t="s">
        <v>58</v>
      </c>
      <c r="I4" s="249" t="s">
        <v>119</v>
      </c>
      <c r="J4" s="250" t="s">
        <v>2</v>
      </c>
      <c r="K4" s="247" t="s">
        <v>58</v>
      </c>
      <c r="L4" s="247" t="s">
        <v>119</v>
      </c>
      <c r="M4" s="248" t="s">
        <v>2</v>
      </c>
      <c r="N4" s="247" t="s">
        <v>58</v>
      </c>
      <c r="O4" s="247" t="s">
        <v>119</v>
      </c>
      <c r="P4" s="248" t="s">
        <v>2</v>
      </c>
      <c r="Q4" s="249" t="s">
        <v>58</v>
      </c>
      <c r="R4" s="249" t="s">
        <v>119</v>
      </c>
      <c r="S4" s="247" t="s">
        <v>58</v>
      </c>
      <c r="T4" s="247" t="s">
        <v>119</v>
      </c>
      <c r="U4" s="248" t="s">
        <v>2</v>
      </c>
      <c r="V4" s="247" t="s">
        <v>58</v>
      </c>
      <c r="W4" s="247" t="s">
        <v>119</v>
      </c>
      <c r="X4" s="248" t="s">
        <v>2</v>
      </c>
      <c r="Y4" s="246" t="s">
        <v>58</v>
      </c>
      <c r="Z4" s="246" t="s">
        <v>119</v>
      </c>
      <c r="AA4" s="246" t="s">
        <v>2</v>
      </c>
      <c r="AB4" s="251" t="s">
        <v>58</v>
      </c>
      <c r="AC4" s="247" t="s">
        <v>119</v>
      </c>
      <c r="AD4" s="248" t="s">
        <v>2</v>
      </c>
      <c r="AE4" s="247" t="s">
        <v>58</v>
      </c>
      <c r="AF4" s="247" t="s">
        <v>119</v>
      </c>
      <c r="AG4" s="248" t="s">
        <v>2</v>
      </c>
    </row>
    <row r="5" spans="1:37" s="260" customFormat="1" ht="11.25" customHeight="1">
      <c r="A5" s="253" t="s">
        <v>3</v>
      </c>
      <c r="B5" s="254">
        <v>1</v>
      </c>
      <c r="C5" s="255">
        <v>2</v>
      </c>
      <c r="D5" s="255">
        <v>3</v>
      </c>
      <c r="E5" s="256">
        <v>4</v>
      </c>
      <c r="F5" s="257">
        <v>5</v>
      </c>
      <c r="G5" s="256">
        <v>6</v>
      </c>
      <c r="H5" s="258">
        <v>7</v>
      </c>
      <c r="I5" s="255">
        <v>8</v>
      </c>
      <c r="J5" s="255">
        <v>9</v>
      </c>
      <c r="K5" s="256">
        <v>10</v>
      </c>
      <c r="L5" s="257">
        <v>11</v>
      </c>
      <c r="M5" s="256">
        <v>12</v>
      </c>
      <c r="N5" s="256">
        <v>13</v>
      </c>
      <c r="O5" s="257">
        <v>14</v>
      </c>
      <c r="P5" s="256">
        <v>15</v>
      </c>
      <c r="Q5" s="258">
        <v>16</v>
      </c>
      <c r="R5" s="258">
        <v>17</v>
      </c>
      <c r="S5" s="256">
        <v>18</v>
      </c>
      <c r="T5" s="257">
        <v>19</v>
      </c>
      <c r="U5" s="256">
        <v>20</v>
      </c>
      <c r="V5" s="256">
        <v>21</v>
      </c>
      <c r="W5" s="256">
        <v>22</v>
      </c>
      <c r="X5" s="256">
        <v>23</v>
      </c>
      <c r="Y5" s="254">
        <v>24</v>
      </c>
      <c r="Z5" s="255">
        <v>25</v>
      </c>
      <c r="AA5" s="255">
        <v>26</v>
      </c>
      <c r="AB5" s="259">
        <v>27</v>
      </c>
      <c r="AC5" s="256">
        <v>28</v>
      </c>
      <c r="AD5" s="256">
        <v>29</v>
      </c>
      <c r="AE5" s="256">
        <v>30</v>
      </c>
      <c r="AF5" s="256">
        <v>31</v>
      </c>
      <c r="AG5" s="256">
        <v>32</v>
      </c>
    </row>
    <row r="6" spans="1:37" s="269" customFormat="1" ht="18" customHeight="1">
      <c r="A6" s="261" t="s">
        <v>16</v>
      </c>
      <c r="B6" s="262">
        <f>SUM(B7:B10)</f>
        <v>7290</v>
      </c>
      <c r="C6" s="263">
        <f>SUM(C7:C10)</f>
        <v>4069</v>
      </c>
      <c r="D6" s="264">
        <f>C6/B6*100</f>
        <v>55.816186556927292</v>
      </c>
      <c r="E6" s="265">
        <f>SUM(E7:E10)</f>
        <v>6891</v>
      </c>
      <c r="F6" s="262">
        <f>SUM(F7:F10)</f>
        <v>3869</v>
      </c>
      <c r="G6" s="266">
        <f>F6/E6*100</f>
        <v>56.145697286315489</v>
      </c>
      <c r="H6" s="262">
        <f>SUM(H7:H10)</f>
        <v>4088</v>
      </c>
      <c r="I6" s="265">
        <f>SUM(I7:I10)</f>
        <v>2279</v>
      </c>
      <c r="J6" s="266">
        <f>I6/H6*100</f>
        <v>55.74853228962818</v>
      </c>
      <c r="K6" s="265">
        <f>SUM(K7:K10)</f>
        <v>1188</v>
      </c>
      <c r="L6" s="262">
        <f>SUM(L7:L10)</f>
        <v>803</v>
      </c>
      <c r="M6" s="266">
        <f t="shared" ref="M6:M10" si="0">L6/K6*100</f>
        <v>67.592592592592595</v>
      </c>
      <c r="N6" s="265">
        <f>SUM(N7:N10)</f>
        <v>284</v>
      </c>
      <c r="O6" s="262">
        <f>SUM(O7:O10)</f>
        <v>198</v>
      </c>
      <c r="P6" s="266">
        <f>O6/N6*100</f>
        <v>69.718309859154928</v>
      </c>
      <c r="Q6" s="262">
        <f>SUM(Q7:Q10)</f>
        <v>0</v>
      </c>
      <c r="R6" s="262">
        <f>SUM(R7:R10)</f>
        <v>6</v>
      </c>
      <c r="S6" s="265">
        <f>SUM(S7:S10)</f>
        <v>330</v>
      </c>
      <c r="T6" s="262">
        <f>SUM(T7:T10)</f>
        <v>320</v>
      </c>
      <c r="U6" s="266">
        <f>T6/S6*100</f>
        <v>96.969696969696969</v>
      </c>
      <c r="V6" s="265">
        <f>SUM(V7:V10)</f>
        <v>5699</v>
      </c>
      <c r="W6" s="265">
        <f>SUM(W7:W10)</f>
        <v>2980</v>
      </c>
      <c r="X6" s="266">
        <f>W6/V6*100</f>
        <v>52.289875416739783</v>
      </c>
      <c r="Y6" s="262">
        <f>SUM(Y7:Y10)</f>
        <v>2313</v>
      </c>
      <c r="Z6" s="263">
        <f>SUM(Z7:Z10)</f>
        <v>879</v>
      </c>
      <c r="AA6" s="264">
        <f>Z6/Y6*100</f>
        <v>38.002594033722438</v>
      </c>
      <c r="AB6" s="267">
        <f>SUM(AB7:AB10)</f>
        <v>2266</v>
      </c>
      <c r="AC6" s="265">
        <f>SUM(AC7:AC10)</f>
        <v>828</v>
      </c>
      <c r="AD6" s="266">
        <f>AC6/AB6*100</f>
        <v>36.540158870255958</v>
      </c>
      <c r="AE6" s="265">
        <f>SUM(AE7:AE10)</f>
        <v>1862</v>
      </c>
      <c r="AF6" s="265">
        <f>SUM(AF7:AF10)</f>
        <v>385</v>
      </c>
      <c r="AG6" s="266">
        <f>AF6/AE6*100</f>
        <v>20.676691729323306</v>
      </c>
      <c r="AH6" s="268"/>
      <c r="AK6" s="270"/>
    </row>
    <row r="7" spans="1:37" s="270" customFormat="1" ht="24.75" customHeight="1">
      <c r="A7" s="271" t="s">
        <v>120</v>
      </c>
      <c r="B7" s="272">
        <v>3022</v>
      </c>
      <c r="C7" s="273">
        <v>1683</v>
      </c>
      <c r="D7" s="264">
        <f t="shared" ref="D7:D10" si="1">C7/B7*100</f>
        <v>55.691594970218397</v>
      </c>
      <c r="E7" s="273">
        <v>2780</v>
      </c>
      <c r="F7" s="274">
        <v>1548</v>
      </c>
      <c r="G7" s="266">
        <f t="shared" ref="G7:G10" si="2">F7/E7*100</f>
        <v>55.683453237410077</v>
      </c>
      <c r="H7" s="275">
        <v>1754</v>
      </c>
      <c r="I7" s="276">
        <v>981</v>
      </c>
      <c r="J7" s="266">
        <f t="shared" ref="J7:J10" si="3">I7/H7*100</f>
        <v>55.929304446978335</v>
      </c>
      <c r="K7" s="273">
        <v>446</v>
      </c>
      <c r="L7" s="275">
        <v>340</v>
      </c>
      <c r="M7" s="266">
        <f t="shared" si="0"/>
        <v>76.233183856502237</v>
      </c>
      <c r="N7" s="273">
        <v>125</v>
      </c>
      <c r="O7" s="275">
        <v>90</v>
      </c>
      <c r="P7" s="266">
        <f t="shared" ref="P7:P10" si="4">O7/N7*100</f>
        <v>72</v>
      </c>
      <c r="Q7" s="275">
        <v>0</v>
      </c>
      <c r="R7" s="277">
        <v>4</v>
      </c>
      <c r="S7" s="273">
        <v>112</v>
      </c>
      <c r="T7" s="275">
        <v>89</v>
      </c>
      <c r="U7" s="266">
        <f t="shared" ref="U7:U10" si="5">T7/S7*100</f>
        <v>79.464285714285708</v>
      </c>
      <c r="V7" s="273">
        <v>2335</v>
      </c>
      <c r="W7" s="278">
        <v>1202</v>
      </c>
      <c r="X7" s="266">
        <f t="shared" ref="X7:X10" si="6">W7/V7*100</f>
        <v>51.477516059957175</v>
      </c>
      <c r="Y7" s="279">
        <v>942</v>
      </c>
      <c r="Z7" s="273">
        <v>365</v>
      </c>
      <c r="AA7" s="264">
        <f t="shared" ref="AA7:AA10" si="7">Z7/Y7*100</f>
        <v>38.747346072186836</v>
      </c>
      <c r="AB7" s="280">
        <v>911</v>
      </c>
      <c r="AC7" s="278">
        <v>325</v>
      </c>
      <c r="AD7" s="266">
        <f t="shared" ref="AD7:AD10" si="8">AC7/AB7*100</f>
        <v>35.67508232711306</v>
      </c>
      <c r="AE7" s="278">
        <v>747</v>
      </c>
      <c r="AF7" s="278">
        <v>145</v>
      </c>
      <c r="AG7" s="266">
        <f t="shared" ref="AG7:AG10" si="9">AF7/AE7*100</f>
        <v>19.410977242302543</v>
      </c>
      <c r="AH7" s="268"/>
      <c r="AI7" s="281"/>
    </row>
    <row r="8" spans="1:37" s="283" customFormat="1" ht="23.25" customHeight="1">
      <c r="A8" s="271" t="s">
        <v>121</v>
      </c>
      <c r="B8" s="272">
        <v>2174</v>
      </c>
      <c r="C8" s="273">
        <v>1226</v>
      </c>
      <c r="D8" s="264">
        <f t="shared" si="1"/>
        <v>56.393744250229993</v>
      </c>
      <c r="E8" s="273">
        <v>2052</v>
      </c>
      <c r="F8" s="282">
        <v>1189</v>
      </c>
      <c r="G8" s="266">
        <f t="shared" si="2"/>
        <v>57.943469785575054</v>
      </c>
      <c r="H8" s="275">
        <v>1187</v>
      </c>
      <c r="I8" s="276">
        <v>639</v>
      </c>
      <c r="J8" s="266">
        <f t="shared" si="3"/>
        <v>53.833192923336135</v>
      </c>
      <c r="K8" s="273">
        <v>328</v>
      </c>
      <c r="L8" s="275">
        <v>257</v>
      </c>
      <c r="M8" s="266">
        <f t="shared" si="0"/>
        <v>78.353658536585371</v>
      </c>
      <c r="N8" s="273">
        <v>85</v>
      </c>
      <c r="O8" s="275">
        <v>60</v>
      </c>
      <c r="P8" s="266">
        <f t="shared" si="4"/>
        <v>70.588235294117652</v>
      </c>
      <c r="Q8" s="275">
        <v>0</v>
      </c>
      <c r="R8" s="275">
        <v>1</v>
      </c>
      <c r="S8" s="273">
        <v>130</v>
      </c>
      <c r="T8" s="275">
        <v>112</v>
      </c>
      <c r="U8" s="266">
        <f t="shared" si="5"/>
        <v>86.15384615384616</v>
      </c>
      <c r="V8" s="273">
        <v>1714</v>
      </c>
      <c r="W8" s="278">
        <v>882</v>
      </c>
      <c r="X8" s="266">
        <f t="shared" si="6"/>
        <v>51.4585764294049</v>
      </c>
      <c r="Y8" s="279">
        <v>731</v>
      </c>
      <c r="Z8" s="273">
        <v>245</v>
      </c>
      <c r="AA8" s="264">
        <f t="shared" si="7"/>
        <v>33.515731874145004</v>
      </c>
      <c r="AB8" s="280">
        <v>716</v>
      </c>
      <c r="AC8" s="278">
        <v>239</v>
      </c>
      <c r="AD8" s="266">
        <f t="shared" si="8"/>
        <v>33.379888268156428</v>
      </c>
      <c r="AE8" s="278">
        <v>587</v>
      </c>
      <c r="AF8" s="278">
        <v>112</v>
      </c>
      <c r="AG8" s="266">
        <f t="shared" si="9"/>
        <v>19.080068143100512</v>
      </c>
      <c r="AH8" s="268"/>
      <c r="AI8" s="281"/>
    </row>
    <row r="9" spans="1:37" s="270" customFormat="1" ht="24" customHeight="1">
      <c r="A9" s="284" t="s">
        <v>122</v>
      </c>
      <c r="B9" s="285">
        <v>837</v>
      </c>
      <c r="C9" s="286">
        <v>466</v>
      </c>
      <c r="D9" s="264">
        <f t="shared" si="1"/>
        <v>55.67502986857825</v>
      </c>
      <c r="E9" s="273">
        <v>826</v>
      </c>
      <c r="F9" s="282">
        <v>457</v>
      </c>
      <c r="G9" s="266">
        <f t="shared" si="2"/>
        <v>55.326876513317188</v>
      </c>
      <c r="H9" s="275">
        <v>443</v>
      </c>
      <c r="I9" s="276">
        <v>283</v>
      </c>
      <c r="J9" s="266">
        <f t="shared" si="3"/>
        <v>63.882618510158018</v>
      </c>
      <c r="K9" s="273">
        <v>138</v>
      </c>
      <c r="L9" s="275">
        <v>77</v>
      </c>
      <c r="M9" s="266">
        <f t="shared" si="0"/>
        <v>55.797101449275367</v>
      </c>
      <c r="N9" s="273">
        <v>32</v>
      </c>
      <c r="O9" s="275">
        <v>21</v>
      </c>
      <c r="P9" s="266">
        <f t="shared" si="4"/>
        <v>65.625</v>
      </c>
      <c r="Q9" s="275">
        <v>0</v>
      </c>
      <c r="R9" s="275">
        <v>1</v>
      </c>
      <c r="S9" s="273">
        <v>30</v>
      </c>
      <c r="T9" s="275">
        <v>41</v>
      </c>
      <c r="U9" s="266">
        <f t="shared" si="5"/>
        <v>136.66666666666666</v>
      </c>
      <c r="V9" s="273">
        <v>688</v>
      </c>
      <c r="W9" s="278">
        <v>365</v>
      </c>
      <c r="X9" s="266">
        <f t="shared" si="6"/>
        <v>53.052325581395351</v>
      </c>
      <c r="Y9" s="287">
        <v>273</v>
      </c>
      <c r="Z9" s="286">
        <v>107</v>
      </c>
      <c r="AA9" s="264">
        <f t="shared" si="7"/>
        <v>39.194139194139197</v>
      </c>
      <c r="AB9" s="280">
        <v>273</v>
      </c>
      <c r="AC9" s="278">
        <v>105</v>
      </c>
      <c r="AD9" s="266">
        <f t="shared" si="8"/>
        <v>38.461538461538467</v>
      </c>
      <c r="AE9" s="278">
        <v>237</v>
      </c>
      <c r="AF9" s="278">
        <v>68</v>
      </c>
      <c r="AG9" s="266">
        <f t="shared" si="9"/>
        <v>28.691983122362867</v>
      </c>
      <c r="AH9" s="268"/>
      <c r="AI9" s="281"/>
    </row>
    <row r="10" spans="1:37" s="270" customFormat="1" ht="21" customHeight="1">
      <c r="A10" s="284" t="s">
        <v>123</v>
      </c>
      <c r="B10" s="285">
        <v>1257</v>
      </c>
      <c r="C10" s="286">
        <v>694</v>
      </c>
      <c r="D10" s="264">
        <f t="shared" si="1"/>
        <v>55.21081941129674</v>
      </c>
      <c r="E10" s="273">
        <v>1233</v>
      </c>
      <c r="F10" s="282">
        <v>675</v>
      </c>
      <c r="G10" s="266">
        <f t="shared" si="2"/>
        <v>54.744525547445257</v>
      </c>
      <c r="H10" s="275">
        <v>704</v>
      </c>
      <c r="I10" s="276">
        <v>376</v>
      </c>
      <c r="J10" s="266">
        <f t="shared" si="3"/>
        <v>53.409090909090907</v>
      </c>
      <c r="K10" s="273">
        <v>276</v>
      </c>
      <c r="L10" s="275">
        <v>129</v>
      </c>
      <c r="M10" s="266">
        <f t="shared" si="0"/>
        <v>46.739130434782609</v>
      </c>
      <c r="N10" s="273">
        <v>42</v>
      </c>
      <c r="O10" s="275">
        <v>27</v>
      </c>
      <c r="P10" s="266">
        <f t="shared" si="4"/>
        <v>64.285714285714292</v>
      </c>
      <c r="Q10" s="275">
        <v>0</v>
      </c>
      <c r="R10" s="275">
        <v>0</v>
      </c>
      <c r="S10" s="273">
        <v>58</v>
      </c>
      <c r="T10" s="275">
        <v>78</v>
      </c>
      <c r="U10" s="266">
        <f t="shared" si="5"/>
        <v>134.48275862068965</v>
      </c>
      <c r="V10" s="273">
        <v>962</v>
      </c>
      <c r="W10" s="278">
        <v>531</v>
      </c>
      <c r="X10" s="266">
        <f t="shared" si="6"/>
        <v>55.197505197505194</v>
      </c>
      <c r="Y10" s="287">
        <v>367</v>
      </c>
      <c r="Z10" s="286">
        <v>162</v>
      </c>
      <c r="AA10" s="264">
        <f t="shared" si="7"/>
        <v>44.141689373297005</v>
      </c>
      <c r="AB10" s="280">
        <v>366</v>
      </c>
      <c r="AC10" s="278">
        <v>159</v>
      </c>
      <c r="AD10" s="266">
        <f t="shared" si="8"/>
        <v>43.442622950819668</v>
      </c>
      <c r="AE10" s="278">
        <v>291</v>
      </c>
      <c r="AF10" s="278">
        <v>60</v>
      </c>
      <c r="AG10" s="266">
        <f t="shared" si="9"/>
        <v>20.618556701030926</v>
      </c>
      <c r="AH10" s="268"/>
      <c r="AI10" s="281"/>
    </row>
    <row r="11" spans="1:37">
      <c r="M11" s="289"/>
      <c r="N11" s="290"/>
      <c r="O11" s="290"/>
      <c r="P11" s="290"/>
      <c r="Q11" s="290"/>
      <c r="R11" s="290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</row>
    <row r="12" spans="1:37" ht="30" customHeight="1">
      <c r="N12" s="290"/>
      <c r="O12" s="290"/>
      <c r="P12" s="290"/>
      <c r="Q12" s="290"/>
      <c r="R12" s="29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</row>
    <row r="13" spans="1:37"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AB13" s="291"/>
      <c r="AC13" s="290"/>
      <c r="AD13" s="290"/>
    </row>
    <row r="14" spans="1:37"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AB14" s="291"/>
      <c r="AC14" s="290"/>
      <c r="AD14" s="290"/>
    </row>
    <row r="15" spans="1:37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AB15" s="291"/>
      <c r="AC15" s="290"/>
      <c r="AD15" s="290"/>
    </row>
    <row r="16" spans="1:37"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AB16" s="291"/>
      <c r="AC16" s="290"/>
      <c r="AD16" s="290"/>
    </row>
    <row r="17" spans="14:30"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AB17" s="291"/>
      <c r="AC17" s="290"/>
      <c r="AD17" s="290"/>
    </row>
    <row r="18" spans="14:30"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AB18" s="291"/>
      <c r="AC18" s="290"/>
      <c r="AD18" s="290"/>
    </row>
    <row r="19" spans="14:30"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AB19" s="291"/>
      <c r="AC19" s="290"/>
      <c r="AD19" s="290"/>
    </row>
    <row r="20" spans="14:30"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AB20" s="291"/>
      <c r="AC20" s="290"/>
      <c r="AD20" s="290"/>
    </row>
    <row r="21" spans="14:30"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AB21" s="291"/>
      <c r="AC21" s="290"/>
      <c r="AD21" s="290"/>
    </row>
    <row r="22" spans="14:30"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AB22" s="291"/>
      <c r="AC22" s="290"/>
      <c r="AD22" s="290"/>
    </row>
    <row r="23" spans="14:30"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AB23" s="291"/>
      <c r="AC23" s="290"/>
      <c r="AD23" s="290"/>
    </row>
    <row r="24" spans="14:30"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AB24" s="291"/>
      <c r="AC24" s="290"/>
      <c r="AD24" s="290"/>
    </row>
    <row r="25" spans="14:30"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AB25" s="291"/>
      <c r="AC25" s="290"/>
      <c r="AD25" s="290"/>
    </row>
    <row r="26" spans="14:30"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AB26" s="291"/>
      <c r="AC26" s="290"/>
      <c r="AD26" s="290"/>
    </row>
    <row r="27" spans="14:30"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AB27" s="291"/>
      <c r="AC27" s="290"/>
      <c r="AD27" s="290"/>
    </row>
    <row r="28" spans="14:30"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AB28" s="291"/>
      <c r="AC28" s="290"/>
      <c r="AD28" s="290"/>
    </row>
    <row r="29" spans="14:30"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AB29" s="291"/>
      <c r="AC29" s="290"/>
      <c r="AD29" s="290"/>
    </row>
    <row r="30" spans="14:30"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AB30" s="291"/>
      <c r="AC30" s="290"/>
      <c r="AD30" s="290"/>
    </row>
    <row r="31" spans="14:30"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AB31" s="291"/>
      <c r="AC31" s="290"/>
      <c r="AD31" s="290"/>
    </row>
    <row r="32" spans="14:30"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AB32" s="291"/>
      <c r="AC32" s="290"/>
      <c r="AD32" s="290"/>
    </row>
    <row r="33" spans="14:30"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AB33" s="291"/>
      <c r="AC33" s="290"/>
      <c r="AD33" s="290"/>
    </row>
    <row r="34" spans="14:30"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AB34" s="291"/>
      <c r="AC34" s="290"/>
      <c r="AD34" s="290"/>
    </row>
    <row r="35" spans="14:30"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AB35" s="291"/>
      <c r="AC35" s="290"/>
      <c r="AD35" s="290"/>
    </row>
    <row r="36" spans="14:30"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AB36" s="291"/>
      <c r="AC36" s="290"/>
      <c r="AD36" s="290"/>
    </row>
    <row r="37" spans="14:30"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AB37" s="291"/>
      <c r="AC37" s="290"/>
      <c r="AD37" s="290"/>
    </row>
    <row r="38" spans="14:30"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AB38" s="291"/>
      <c r="AC38" s="290"/>
      <c r="AD38" s="290"/>
    </row>
    <row r="39" spans="14:30"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AB39" s="291"/>
      <c r="AC39" s="290"/>
      <c r="AD39" s="290"/>
    </row>
    <row r="40" spans="14:30"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AB40" s="291"/>
      <c r="AC40" s="290"/>
      <c r="AD40" s="290"/>
    </row>
    <row r="41" spans="14:30"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AB41" s="291"/>
      <c r="AC41" s="290"/>
      <c r="AD41" s="290"/>
    </row>
    <row r="42" spans="14:30"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AB42" s="291"/>
      <c r="AC42" s="290"/>
      <c r="AD42" s="290"/>
    </row>
    <row r="43" spans="14:30"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AB43" s="291"/>
      <c r="AC43" s="290"/>
      <c r="AD43" s="290"/>
    </row>
    <row r="44" spans="14:30"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AB44" s="291"/>
      <c r="AC44" s="290"/>
      <c r="AD44" s="290"/>
    </row>
    <row r="45" spans="14:30"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AB45" s="291"/>
      <c r="AC45" s="290"/>
      <c r="AD45" s="290"/>
    </row>
    <row r="46" spans="14:30"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AB46" s="291"/>
      <c r="AC46" s="290"/>
      <c r="AD46" s="290"/>
    </row>
    <row r="47" spans="14:30"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AB47" s="291"/>
      <c r="AC47" s="290"/>
      <c r="AD47" s="290"/>
    </row>
    <row r="48" spans="14:30"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AB48" s="291"/>
      <c r="AC48" s="290"/>
      <c r="AD48" s="290"/>
    </row>
    <row r="49" spans="14:30"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AB49" s="291"/>
      <c r="AC49" s="290"/>
      <c r="AD49" s="290"/>
    </row>
    <row r="50" spans="14:30"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AB50" s="291"/>
      <c r="AC50" s="290"/>
      <c r="AD50" s="290"/>
    </row>
    <row r="51" spans="14:30"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AB51" s="291"/>
      <c r="AC51" s="290"/>
      <c r="AD51" s="290"/>
    </row>
    <row r="52" spans="14:30"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AB52" s="291"/>
      <c r="AC52" s="290"/>
      <c r="AD52" s="290"/>
    </row>
    <row r="53" spans="14:30"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AB53" s="291"/>
      <c r="AC53" s="290"/>
      <c r="AD53" s="290"/>
    </row>
    <row r="54" spans="14:30"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AB54" s="291"/>
      <c r="AC54" s="290"/>
      <c r="AD54" s="290"/>
    </row>
    <row r="55" spans="14:30"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AB55" s="291"/>
      <c r="AC55" s="290"/>
      <c r="AD55" s="290"/>
    </row>
    <row r="56" spans="14:30"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AB56" s="291"/>
      <c r="AC56" s="290"/>
      <c r="AD56" s="290"/>
    </row>
    <row r="57" spans="14:30"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AB57" s="291"/>
      <c r="AC57" s="290"/>
      <c r="AD57" s="290"/>
    </row>
    <row r="58" spans="14:30"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AB58" s="291"/>
      <c r="AC58" s="290"/>
      <c r="AD58" s="290"/>
    </row>
    <row r="59" spans="14:30">
      <c r="Q59" s="290"/>
      <c r="R59" s="290"/>
    </row>
    <row r="60" spans="14:30">
      <c r="Q60" s="290"/>
      <c r="R60" s="290"/>
    </row>
    <row r="61" spans="14:30">
      <c r="Q61" s="290"/>
      <c r="R61" s="290"/>
    </row>
    <row r="62" spans="14:30">
      <c r="Q62" s="290"/>
      <c r="R62" s="290"/>
    </row>
  </sheetData>
  <mergeCells count="16"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80" zoomScaleNormal="70" zoomScaleSheetLayoutView="80" workbookViewId="0">
      <selection activeCell="D37" sqref="D37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7" t="s">
        <v>124</v>
      </c>
      <c r="B1" s="317"/>
      <c r="C1" s="317"/>
      <c r="D1" s="317"/>
      <c r="E1" s="317"/>
    </row>
    <row r="2" spans="1:11" s="2" customFormat="1" ht="23.25" customHeight="1">
      <c r="A2" s="318" t="s">
        <v>0</v>
      </c>
      <c r="B2" s="320" t="s">
        <v>125</v>
      </c>
      <c r="C2" s="320" t="s">
        <v>126</v>
      </c>
      <c r="D2" s="322" t="s">
        <v>1</v>
      </c>
      <c r="E2" s="323"/>
    </row>
    <row r="3" spans="1:11" s="2" customFormat="1" ht="42" customHeight="1">
      <c r="A3" s="319"/>
      <c r="B3" s="321"/>
      <c r="C3" s="321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83</v>
      </c>
      <c r="B5" s="18">
        <v>1514</v>
      </c>
      <c r="C5" s="18">
        <v>899</v>
      </c>
      <c r="D5" s="9">
        <f>C5/B5*100</f>
        <v>59.379128137384406</v>
      </c>
      <c r="E5" s="19">
        <f>C5-B5</f>
        <v>-615</v>
      </c>
      <c r="K5" s="10"/>
    </row>
    <row r="6" spans="1:11" s="2" customFormat="1" ht="31.5" customHeight="1">
      <c r="A6" s="232" t="s">
        <v>49</v>
      </c>
      <c r="B6" s="18">
        <v>1433</v>
      </c>
      <c r="C6" s="18">
        <v>840</v>
      </c>
      <c r="D6" s="9">
        <f>C6/B6*100</f>
        <v>58.618283321702727</v>
      </c>
      <c r="E6" s="19">
        <f t="shared" ref="E6:E11" si="0">C6-B6</f>
        <v>-593</v>
      </c>
      <c r="K6" s="10"/>
    </row>
    <row r="7" spans="1:11" s="2" customFormat="1" ht="31.5" customHeight="1">
      <c r="A7" s="233" t="s">
        <v>104</v>
      </c>
      <c r="B7" s="18">
        <v>900</v>
      </c>
      <c r="C7" s="18">
        <v>520</v>
      </c>
      <c r="D7" s="9">
        <f>C7/B7*100</f>
        <v>57.777777777777771</v>
      </c>
      <c r="E7" s="19">
        <f t="shared" si="0"/>
        <v>-380</v>
      </c>
      <c r="K7" s="10"/>
    </row>
    <row r="8" spans="1:11" s="2" customFormat="1" ht="54.75" customHeight="1">
      <c r="A8" s="11" t="s">
        <v>87</v>
      </c>
      <c r="B8" s="18">
        <v>246</v>
      </c>
      <c r="C8" s="18">
        <v>174</v>
      </c>
      <c r="D8" s="9">
        <f t="shared" ref="D8:D11" si="1">C8/B8*100</f>
        <v>70.731707317073173</v>
      </c>
      <c r="E8" s="19">
        <f t="shared" si="0"/>
        <v>-72</v>
      </c>
      <c r="K8" s="10"/>
    </row>
    <row r="9" spans="1:11" s="2" customFormat="1" ht="35.25" customHeight="1">
      <c r="A9" s="12" t="s">
        <v>127</v>
      </c>
      <c r="B9" s="293">
        <v>47</v>
      </c>
      <c r="C9" s="294">
        <v>38</v>
      </c>
      <c r="D9" s="9">
        <f t="shared" si="1"/>
        <v>80.851063829787222</v>
      </c>
      <c r="E9" s="19">
        <f t="shared" si="0"/>
        <v>-9</v>
      </c>
      <c r="K9" s="10"/>
    </row>
    <row r="10" spans="1:11" s="2" customFormat="1" ht="45.75" customHeight="1">
      <c r="A10" s="12" t="s">
        <v>51</v>
      </c>
      <c r="B10" s="294">
        <v>35</v>
      </c>
      <c r="C10" s="294">
        <v>26</v>
      </c>
      <c r="D10" s="9">
        <f t="shared" si="1"/>
        <v>74.285714285714292</v>
      </c>
      <c r="E10" s="19">
        <f t="shared" si="0"/>
        <v>-9</v>
      </c>
      <c r="K10" s="10"/>
    </row>
    <row r="11" spans="1:11" s="2" customFormat="1" ht="55.5" customHeight="1">
      <c r="A11" s="12" t="s">
        <v>52</v>
      </c>
      <c r="B11" s="18">
        <v>1269</v>
      </c>
      <c r="C11" s="18">
        <v>660</v>
      </c>
      <c r="D11" s="9">
        <f t="shared" si="1"/>
        <v>52.009456264775409</v>
      </c>
      <c r="E11" s="19">
        <f t="shared" si="0"/>
        <v>-609</v>
      </c>
      <c r="K11" s="10"/>
    </row>
    <row r="12" spans="1:11" s="2" customFormat="1" ht="12.75" customHeight="1">
      <c r="A12" s="324" t="s">
        <v>9</v>
      </c>
      <c r="B12" s="325"/>
      <c r="C12" s="325"/>
      <c r="D12" s="325"/>
      <c r="E12" s="325"/>
      <c r="K12" s="10"/>
    </row>
    <row r="13" spans="1:11" s="2" customFormat="1" ht="15" customHeight="1">
      <c r="A13" s="326"/>
      <c r="B13" s="327"/>
      <c r="C13" s="327"/>
      <c r="D13" s="327"/>
      <c r="E13" s="327"/>
      <c r="K13" s="10"/>
    </row>
    <row r="14" spans="1:11" s="2" customFormat="1" ht="20.25" customHeight="1">
      <c r="A14" s="318" t="s">
        <v>0</v>
      </c>
      <c r="B14" s="328" t="s">
        <v>105</v>
      </c>
      <c r="C14" s="328" t="s">
        <v>128</v>
      </c>
      <c r="D14" s="322" t="s">
        <v>1</v>
      </c>
      <c r="E14" s="323"/>
      <c r="K14" s="10"/>
    </row>
    <row r="15" spans="1:11" ht="35.25" customHeight="1">
      <c r="A15" s="319"/>
      <c r="B15" s="328"/>
      <c r="C15" s="328"/>
      <c r="D15" s="3" t="s">
        <v>2</v>
      </c>
      <c r="E15" s="4" t="s">
        <v>10</v>
      </c>
      <c r="K15" s="10"/>
    </row>
    <row r="16" spans="1:11" ht="24" customHeight="1">
      <c r="A16" s="8" t="s">
        <v>83</v>
      </c>
      <c r="B16" s="295">
        <v>517</v>
      </c>
      <c r="C16" s="295">
        <v>168</v>
      </c>
      <c r="D16" s="149">
        <f>C16/B16*100</f>
        <v>32.495164410058024</v>
      </c>
      <c r="E16" s="20">
        <f>C16-B16</f>
        <v>-349</v>
      </c>
      <c r="K16" s="10"/>
    </row>
    <row r="17" spans="1:11" ht="25.5" customHeight="1">
      <c r="A17" s="234" t="s">
        <v>109</v>
      </c>
      <c r="B17" s="295">
        <v>501</v>
      </c>
      <c r="C17" s="295">
        <v>151</v>
      </c>
      <c r="D17" s="149">
        <f t="shared" ref="D17:D18" si="2">C17/B17*100</f>
        <v>30.139720558882239</v>
      </c>
      <c r="E17" s="20">
        <f t="shared" ref="E17:E18" si="3">C17-B17</f>
        <v>-350</v>
      </c>
      <c r="K17" s="10"/>
    </row>
    <row r="18" spans="1:11" ht="33.75" customHeight="1">
      <c r="A18" s="13" t="s">
        <v>53</v>
      </c>
      <c r="B18" s="295">
        <v>448</v>
      </c>
      <c r="C18" s="295">
        <v>89</v>
      </c>
      <c r="D18" s="149">
        <f t="shared" si="2"/>
        <v>19.866071428571427</v>
      </c>
      <c r="E18" s="20">
        <f t="shared" si="3"/>
        <v>-359</v>
      </c>
      <c r="K18" s="10"/>
    </row>
    <row r="19" spans="1:11" ht="41.25" customHeight="1">
      <c r="A19" s="315"/>
      <c r="B19" s="315"/>
      <c r="C19" s="315"/>
      <c r="D19" s="315"/>
      <c r="E19" s="315"/>
    </row>
    <row r="22" spans="1:11">
      <c r="A22" s="296"/>
    </row>
  </sheetData>
  <mergeCells count="11">
    <mergeCell ref="A12:E13"/>
    <mergeCell ref="A1:E1"/>
    <mergeCell ref="A2:A3"/>
    <mergeCell ref="B2:B3"/>
    <mergeCell ref="C2:C3"/>
    <mergeCell ref="D2:E2"/>
    <mergeCell ref="A14:A15"/>
    <mergeCell ref="B14:B15"/>
    <mergeCell ref="C14:C15"/>
    <mergeCell ref="D14:E14"/>
    <mergeCell ref="A19:E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B1" zoomScale="90" zoomScaleNormal="90" zoomScaleSheetLayoutView="90" workbookViewId="0">
      <selection activeCell="D26" sqref="D26"/>
    </sheetView>
  </sheetViews>
  <sheetFormatPr defaultColWidth="9.109375" defaultRowHeight="13.8"/>
  <cols>
    <col min="1" max="1" width="30.44140625" style="288" customWidth="1"/>
    <col min="2" max="2" width="9.5546875" style="288" customWidth="1"/>
    <col min="3" max="3" width="9.33203125" style="288" customWidth="1"/>
    <col min="4" max="4" width="9.109375" style="288" customWidth="1"/>
    <col min="5" max="7" width="8.6640625" style="288" customWidth="1"/>
    <col min="8" max="10" width="9.6640625" style="288" customWidth="1"/>
    <col min="11" max="16" width="8.6640625" style="288" customWidth="1"/>
    <col min="17" max="18" width="9.6640625" style="288" customWidth="1"/>
    <col min="19" max="20" width="9.44140625" style="288" customWidth="1"/>
    <col min="21" max="21" width="8.5546875" style="288" customWidth="1"/>
    <col min="22" max="23" width="9.44140625" style="288" customWidth="1"/>
    <col min="24" max="24" width="8.5546875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8" width="8.6640625" style="288" customWidth="1"/>
    <col min="29" max="29" width="8.88671875" style="288" customWidth="1"/>
    <col min="30" max="30" width="8.5546875" style="288" customWidth="1"/>
    <col min="31" max="16384" width="9.109375" style="288"/>
  </cols>
  <sheetData>
    <row r="1" spans="1:35" s="238" customFormat="1" ht="43.5" customHeight="1">
      <c r="A1" s="297" t="s">
        <v>129</v>
      </c>
      <c r="B1" s="340" t="s">
        <v>130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297"/>
      <c r="T1" s="297"/>
      <c r="U1" s="297"/>
      <c r="V1" s="297"/>
      <c r="W1" s="297"/>
      <c r="X1" s="297"/>
      <c r="Y1" s="237"/>
      <c r="Z1" s="237"/>
      <c r="AA1" s="237"/>
      <c r="AB1" s="297"/>
      <c r="AC1" s="297"/>
      <c r="AD1" s="297"/>
      <c r="AE1" s="297"/>
      <c r="AF1" s="297"/>
      <c r="AG1" s="297"/>
    </row>
    <row r="2" spans="1:35" s="241" customFormat="1" ht="14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9"/>
      <c r="N2" s="239"/>
      <c r="O2" s="240"/>
      <c r="Q2" s="240"/>
      <c r="R2" s="240"/>
      <c r="S2" s="239"/>
      <c r="T2" s="240"/>
      <c r="U2" s="239"/>
      <c r="V2" s="243"/>
      <c r="W2" s="298"/>
      <c r="X2" s="243"/>
      <c r="Y2" s="239"/>
      <c r="Z2" s="239"/>
      <c r="AA2" s="239"/>
      <c r="AC2" s="298"/>
      <c r="AD2" s="299"/>
      <c r="AE2" s="299"/>
      <c r="AF2" s="300"/>
      <c r="AG2" s="299" t="s">
        <v>13</v>
      </c>
    </row>
    <row r="3" spans="1:35" s="245" customFormat="1" ht="74.25" customHeight="1">
      <c r="A3" s="341"/>
      <c r="B3" s="335" t="s">
        <v>112</v>
      </c>
      <c r="C3" s="336"/>
      <c r="D3" s="337"/>
      <c r="E3" s="338" t="s">
        <v>17</v>
      </c>
      <c r="F3" s="338"/>
      <c r="G3" s="338"/>
      <c r="H3" s="338" t="s">
        <v>113</v>
      </c>
      <c r="I3" s="338"/>
      <c r="J3" s="338"/>
      <c r="K3" s="338" t="s">
        <v>114</v>
      </c>
      <c r="L3" s="338"/>
      <c r="M3" s="338"/>
      <c r="N3" s="338" t="s">
        <v>115</v>
      </c>
      <c r="O3" s="338"/>
      <c r="P3" s="338"/>
      <c r="Q3" s="339" t="s">
        <v>70</v>
      </c>
      <c r="R3" s="339"/>
      <c r="S3" s="338" t="s">
        <v>116</v>
      </c>
      <c r="T3" s="338"/>
      <c r="U3" s="338"/>
      <c r="V3" s="335" t="s">
        <v>14</v>
      </c>
      <c r="W3" s="336"/>
      <c r="X3" s="337"/>
      <c r="Y3" s="335" t="s">
        <v>117</v>
      </c>
      <c r="Z3" s="336"/>
      <c r="AA3" s="337"/>
      <c r="AB3" s="335" t="s">
        <v>118</v>
      </c>
      <c r="AC3" s="336"/>
      <c r="AD3" s="337"/>
      <c r="AE3" s="338" t="s">
        <v>131</v>
      </c>
      <c r="AF3" s="338"/>
      <c r="AG3" s="338"/>
    </row>
    <row r="4" spans="1:35" s="252" customFormat="1" ht="26.25" customHeight="1">
      <c r="A4" s="342"/>
      <c r="B4" s="301" t="s">
        <v>58</v>
      </c>
      <c r="C4" s="301" t="s">
        <v>119</v>
      </c>
      <c r="D4" s="246" t="s">
        <v>2</v>
      </c>
      <c r="E4" s="301" t="s">
        <v>58</v>
      </c>
      <c r="F4" s="301" t="s">
        <v>119</v>
      </c>
      <c r="G4" s="248" t="s">
        <v>2</v>
      </c>
      <c r="H4" s="249" t="s">
        <v>58</v>
      </c>
      <c r="I4" s="249" t="s">
        <v>119</v>
      </c>
      <c r="J4" s="250" t="s">
        <v>2</v>
      </c>
      <c r="K4" s="301" t="s">
        <v>58</v>
      </c>
      <c r="L4" s="301" t="s">
        <v>119</v>
      </c>
      <c r="M4" s="248" t="s">
        <v>2</v>
      </c>
      <c r="N4" s="301" t="s">
        <v>58</v>
      </c>
      <c r="O4" s="301" t="s">
        <v>119</v>
      </c>
      <c r="P4" s="248" t="s">
        <v>2</v>
      </c>
      <c r="Q4" s="249" t="s">
        <v>58</v>
      </c>
      <c r="R4" s="249" t="s">
        <v>119</v>
      </c>
      <c r="S4" s="301" t="s">
        <v>58</v>
      </c>
      <c r="T4" s="301" t="s">
        <v>119</v>
      </c>
      <c r="U4" s="248" t="s">
        <v>2</v>
      </c>
      <c r="V4" s="301" t="s">
        <v>58</v>
      </c>
      <c r="W4" s="301" t="s">
        <v>119</v>
      </c>
      <c r="X4" s="248" t="s">
        <v>2</v>
      </c>
      <c r="Y4" s="246" t="s">
        <v>58</v>
      </c>
      <c r="Z4" s="246" t="s">
        <v>119</v>
      </c>
      <c r="AA4" s="246" t="s">
        <v>2</v>
      </c>
      <c r="AB4" s="302" t="s">
        <v>58</v>
      </c>
      <c r="AC4" s="302" t="s">
        <v>119</v>
      </c>
      <c r="AD4" s="303" t="s">
        <v>2</v>
      </c>
      <c r="AE4" s="301" t="s">
        <v>58</v>
      </c>
      <c r="AF4" s="301" t="s">
        <v>119</v>
      </c>
      <c r="AG4" s="248" t="s">
        <v>2</v>
      </c>
    </row>
    <row r="5" spans="1:35" s="304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8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8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5" s="269" customFormat="1" ht="16.5" customHeight="1">
      <c r="A6" s="261" t="s">
        <v>16</v>
      </c>
      <c r="B6" s="305">
        <f>SUM(B7:B10)</f>
        <v>1514</v>
      </c>
      <c r="C6" s="263">
        <f>SUM(C7:C10)</f>
        <v>899</v>
      </c>
      <c r="D6" s="264">
        <f>C6/B6*100</f>
        <v>59.379128137384406</v>
      </c>
      <c r="E6" s="265">
        <f>SUM(E7:E10)</f>
        <v>1433</v>
      </c>
      <c r="F6" s="265">
        <f>SUM(F7:F10)</f>
        <v>840</v>
      </c>
      <c r="G6" s="266">
        <f>F6/E6*100</f>
        <v>58.618283321702727</v>
      </c>
      <c r="H6" s="265">
        <f>SUM(H7:H10)</f>
        <v>900</v>
      </c>
      <c r="I6" s="265">
        <f>SUM(I7:I10)</f>
        <v>520</v>
      </c>
      <c r="J6" s="266">
        <f>I6/H6*100</f>
        <v>57.777777777777771</v>
      </c>
      <c r="K6" s="265">
        <f>SUM(K7:K10)</f>
        <v>246</v>
      </c>
      <c r="L6" s="262">
        <f>SUM(L7:L10)</f>
        <v>174</v>
      </c>
      <c r="M6" s="266">
        <f>L6/K6*100</f>
        <v>70.731707317073173</v>
      </c>
      <c r="N6" s="265">
        <f>SUM(N7:N10)</f>
        <v>47</v>
      </c>
      <c r="O6" s="262">
        <f>SUM(O7:O10)</f>
        <v>38</v>
      </c>
      <c r="P6" s="266">
        <f>O6/N6*100</f>
        <v>80.851063829787222</v>
      </c>
      <c r="Q6" s="262">
        <f>SUM(Q7:Q10)</f>
        <v>0</v>
      </c>
      <c r="R6" s="262">
        <f>SUM(R7:R10)</f>
        <v>1</v>
      </c>
      <c r="S6" s="265">
        <f>SUM(S7:S10)</f>
        <v>35</v>
      </c>
      <c r="T6" s="262">
        <f>SUM(T7:T10)</f>
        <v>26</v>
      </c>
      <c r="U6" s="266">
        <f>T6/S6*100</f>
        <v>74.285714285714292</v>
      </c>
      <c r="V6" s="265">
        <f>SUM(V7:V10)</f>
        <v>1269</v>
      </c>
      <c r="W6" s="262">
        <f>SUM(W7:W10)</f>
        <v>660</v>
      </c>
      <c r="X6" s="266">
        <f>W6/V6*100</f>
        <v>52.009456264775409</v>
      </c>
      <c r="Y6" s="305">
        <f>SUM(Y7:Y10)</f>
        <v>517</v>
      </c>
      <c r="Z6" s="263">
        <f>SUM(Z7:Z10)</f>
        <v>168</v>
      </c>
      <c r="AA6" s="264">
        <f>Z6/Y6*100</f>
        <v>32.495164410058024</v>
      </c>
      <c r="AB6" s="265">
        <f>SUM(AB7:AB10)</f>
        <v>501</v>
      </c>
      <c r="AC6" s="262">
        <f>SUM(AC7:AC10)</f>
        <v>151</v>
      </c>
      <c r="AD6" s="266">
        <f>AC6/AB6*100</f>
        <v>30.139720558882239</v>
      </c>
      <c r="AE6" s="265">
        <f>SUM(AE7:AE10)</f>
        <v>448</v>
      </c>
      <c r="AF6" s="262">
        <f>SUM(AF7:AF10)</f>
        <v>89</v>
      </c>
      <c r="AG6" s="266">
        <f>AF6/AE6*100</f>
        <v>19.866071428571427</v>
      </c>
      <c r="AH6" s="268"/>
    </row>
    <row r="7" spans="1:35" s="270" customFormat="1" ht="21.75" customHeight="1">
      <c r="A7" s="279" t="s">
        <v>120</v>
      </c>
      <c r="B7" s="272">
        <v>739</v>
      </c>
      <c r="C7" s="273">
        <v>427</v>
      </c>
      <c r="D7" s="264">
        <f t="shared" ref="D7:D10" si="0">C7/B7*100</f>
        <v>57.7807848443843</v>
      </c>
      <c r="E7" s="273">
        <v>677</v>
      </c>
      <c r="F7" s="276">
        <v>389</v>
      </c>
      <c r="G7" s="266">
        <f t="shared" ref="G7:G10" si="1">F7/E7*100</f>
        <v>57.459379615952734</v>
      </c>
      <c r="H7" s="273">
        <v>448</v>
      </c>
      <c r="I7" s="276">
        <v>250</v>
      </c>
      <c r="J7" s="266">
        <f t="shared" ref="J7:J10" si="2">I7/H7*100</f>
        <v>55.803571428571431</v>
      </c>
      <c r="K7" s="273">
        <v>106</v>
      </c>
      <c r="L7" s="275">
        <v>90</v>
      </c>
      <c r="M7" s="266">
        <f t="shared" ref="M7:M10" si="3">L7/K7*100</f>
        <v>84.905660377358487</v>
      </c>
      <c r="N7" s="273">
        <v>21</v>
      </c>
      <c r="O7" s="275">
        <v>22</v>
      </c>
      <c r="P7" s="266">
        <f t="shared" ref="P7:P9" si="4">O7/N7*100</f>
        <v>104.76190476190477</v>
      </c>
      <c r="Q7" s="275">
        <v>0</v>
      </c>
      <c r="R7" s="277">
        <v>1</v>
      </c>
      <c r="S7" s="306">
        <v>20</v>
      </c>
      <c r="T7" s="275">
        <v>3</v>
      </c>
      <c r="U7" s="266">
        <f t="shared" ref="U7:U9" si="5">T7/S7*100</f>
        <v>15</v>
      </c>
      <c r="V7" s="273">
        <v>623</v>
      </c>
      <c r="W7" s="275">
        <v>301</v>
      </c>
      <c r="X7" s="266">
        <f t="shared" ref="X7:X10" si="6">W7/V7*100</f>
        <v>48.314606741573037</v>
      </c>
      <c r="Y7" s="272">
        <v>258</v>
      </c>
      <c r="Z7" s="273">
        <v>75</v>
      </c>
      <c r="AA7" s="264">
        <f t="shared" ref="AA7:AA10" si="7">Z7/Y7*100</f>
        <v>29.069767441860467</v>
      </c>
      <c r="AB7" s="273">
        <v>245</v>
      </c>
      <c r="AC7" s="275">
        <v>59</v>
      </c>
      <c r="AD7" s="266">
        <f t="shared" ref="AD7:AD10" si="8">AC7/AB7*100</f>
        <v>24.081632653061224</v>
      </c>
      <c r="AE7" s="273">
        <v>223</v>
      </c>
      <c r="AF7" s="275">
        <v>31</v>
      </c>
      <c r="AG7" s="266">
        <f t="shared" ref="AG7:AG10" si="9">AF7/AE7*100</f>
        <v>13.901345291479823</v>
      </c>
      <c r="AH7" s="307"/>
      <c r="AI7" s="281"/>
    </row>
    <row r="8" spans="1:35" s="283" customFormat="1" ht="21" customHeight="1">
      <c r="A8" s="279" t="s">
        <v>121</v>
      </c>
      <c r="B8" s="272">
        <v>344</v>
      </c>
      <c r="C8" s="273">
        <v>226</v>
      </c>
      <c r="D8" s="264">
        <f t="shared" si="0"/>
        <v>65.697674418604649</v>
      </c>
      <c r="E8" s="273">
        <v>328</v>
      </c>
      <c r="F8" s="276">
        <v>221</v>
      </c>
      <c r="G8" s="266">
        <f t="shared" si="1"/>
        <v>67.378048780487802</v>
      </c>
      <c r="H8" s="273">
        <v>203</v>
      </c>
      <c r="I8" s="276">
        <v>126</v>
      </c>
      <c r="J8" s="266">
        <f t="shared" si="2"/>
        <v>62.068965517241381</v>
      </c>
      <c r="K8" s="273">
        <v>51</v>
      </c>
      <c r="L8" s="275">
        <v>41</v>
      </c>
      <c r="M8" s="266">
        <f t="shared" si="3"/>
        <v>80.392156862745097</v>
      </c>
      <c r="N8" s="273">
        <v>9</v>
      </c>
      <c r="O8" s="275">
        <v>7</v>
      </c>
      <c r="P8" s="266">
        <f t="shared" si="4"/>
        <v>77.777777777777786</v>
      </c>
      <c r="Q8" s="275">
        <v>0</v>
      </c>
      <c r="R8" s="275">
        <v>0</v>
      </c>
      <c r="S8" s="306">
        <v>5</v>
      </c>
      <c r="T8" s="275">
        <v>4</v>
      </c>
      <c r="U8" s="266">
        <f t="shared" si="5"/>
        <v>80</v>
      </c>
      <c r="V8" s="273">
        <v>293</v>
      </c>
      <c r="W8" s="275">
        <v>175</v>
      </c>
      <c r="X8" s="266">
        <f t="shared" si="6"/>
        <v>59.726962457337883</v>
      </c>
      <c r="Y8" s="272">
        <v>127</v>
      </c>
      <c r="Z8" s="273">
        <v>45</v>
      </c>
      <c r="AA8" s="264">
        <f t="shared" si="7"/>
        <v>35.433070866141733</v>
      </c>
      <c r="AB8" s="273">
        <v>124</v>
      </c>
      <c r="AC8" s="275">
        <v>45</v>
      </c>
      <c r="AD8" s="266">
        <f t="shared" si="8"/>
        <v>36.29032258064516</v>
      </c>
      <c r="AE8" s="273">
        <v>112</v>
      </c>
      <c r="AF8" s="275">
        <v>25</v>
      </c>
      <c r="AG8" s="266">
        <f t="shared" si="9"/>
        <v>22.321428571428573</v>
      </c>
      <c r="AH8" s="307"/>
      <c r="AI8" s="281"/>
    </row>
    <row r="9" spans="1:35" s="270" customFormat="1" ht="18.75" customHeight="1">
      <c r="A9" s="287" t="s">
        <v>122</v>
      </c>
      <c r="B9" s="285">
        <v>206</v>
      </c>
      <c r="C9" s="286">
        <v>109</v>
      </c>
      <c r="D9" s="264">
        <f t="shared" si="0"/>
        <v>52.912621359223301</v>
      </c>
      <c r="E9" s="273">
        <v>205</v>
      </c>
      <c r="F9" s="276">
        <v>107</v>
      </c>
      <c r="G9" s="266">
        <f t="shared" si="1"/>
        <v>52.195121951219512</v>
      </c>
      <c r="H9" s="273">
        <v>107</v>
      </c>
      <c r="I9" s="276">
        <v>71</v>
      </c>
      <c r="J9" s="266">
        <f t="shared" si="2"/>
        <v>66.355140186915889</v>
      </c>
      <c r="K9" s="273">
        <v>41</v>
      </c>
      <c r="L9" s="275">
        <v>18</v>
      </c>
      <c r="M9" s="266">
        <f t="shared" si="3"/>
        <v>43.902439024390247</v>
      </c>
      <c r="N9" s="273">
        <v>14</v>
      </c>
      <c r="O9" s="275">
        <v>9</v>
      </c>
      <c r="P9" s="266">
        <f t="shared" si="4"/>
        <v>64.285714285714292</v>
      </c>
      <c r="Q9" s="275">
        <v>0</v>
      </c>
      <c r="R9" s="275">
        <v>0</v>
      </c>
      <c r="S9" s="306">
        <v>9</v>
      </c>
      <c r="T9" s="275">
        <v>5</v>
      </c>
      <c r="U9" s="266">
        <f t="shared" si="5"/>
        <v>55.555555555555557</v>
      </c>
      <c r="V9" s="273">
        <v>174</v>
      </c>
      <c r="W9" s="275">
        <v>91</v>
      </c>
      <c r="X9" s="266">
        <f t="shared" si="6"/>
        <v>52.298850574712638</v>
      </c>
      <c r="Y9" s="285">
        <v>62</v>
      </c>
      <c r="Z9" s="286">
        <v>22</v>
      </c>
      <c r="AA9" s="264">
        <f t="shared" si="7"/>
        <v>35.483870967741936</v>
      </c>
      <c r="AB9" s="273">
        <v>62</v>
      </c>
      <c r="AC9" s="275">
        <v>22</v>
      </c>
      <c r="AD9" s="266">
        <f t="shared" si="8"/>
        <v>35.483870967741936</v>
      </c>
      <c r="AE9" s="273">
        <v>53</v>
      </c>
      <c r="AF9" s="275">
        <v>16</v>
      </c>
      <c r="AG9" s="266">
        <f t="shared" si="9"/>
        <v>30.188679245283019</v>
      </c>
      <c r="AH9" s="307"/>
      <c r="AI9" s="281"/>
    </row>
    <row r="10" spans="1:35" s="270" customFormat="1" ht="20.25" customHeight="1">
      <c r="A10" s="287" t="s">
        <v>123</v>
      </c>
      <c r="B10" s="285">
        <v>225</v>
      </c>
      <c r="C10" s="286">
        <v>137</v>
      </c>
      <c r="D10" s="264">
        <f t="shared" si="0"/>
        <v>60.888888888888893</v>
      </c>
      <c r="E10" s="273">
        <v>223</v>
      </c>
      <c r="F10" s="276">
        <v>123</v>
      </c>
      <c r="G10" s="266">
        <f t="shared" si="1"/>
        <v>55.156950672645742</v>
      </c>
      <c r="H10" s="273">
        <v>142</v>
      </c>
      <c r="I10" s="276">
        <v>73</v>
      </c>
      <c r="J10" s="266">
        <f t="shared" si="2"/>
        <v>51.408450704225352</v>
      </c>
      <c r="K10" s="273">
        <v>48</v>
      </c>
      <c r="L10" s="275">
        <v>25</v>
      </c>
      <c r="M10" s="266">
        <f t="shared" si="3"/>
        <v>52.083333333333336</v>
      </c>
      <c r="N10" s="273">
        <v>3</v>
      </c>
      <c r="O10" s="275">
        <v>0</v>
      </c>
      <c r="P10" s="266" t="s">
        <v>132</v>
      </c>
      <c r="Q10" s="275">
        <v>0</v>
      </c>
      <c r="R10" s="275">
        <v>0</v>
      </c>
      <c r="S10" s="306">
        <v>1</v>
      </c>
      <c r="T10" s="275">
        <v>14</v>
      </c>
      <c r="U10" s="266" t="s">
        <v>133</v>
      </c>
      <c r="V10" s="273">
        <v>179</v>
      </c>
      <c r="W10" s="275">
        <v>93</v>
      </c>
      <c r="X10" s="266">
        <f t="shared" si="6"/>
        <v>51.955307262569825</v>
      </c>
      <c r="Y10" s="285">
        <v>70</v>
      </c>
      <c r="Z10" s="286">
        <v>26</v>
      </c>
      <c r="AA10" s="264">
        <f t="shared" si="7"/>
        <v>37.142857142857146</v>
      </c>
      <c r="AB10" s="273">
        <v>70</v>
      </c>
      <c r="AC10" s="275">
        <v>25</v>
      </c>
      <c r="AD10" s="266">
        <f t="shared" si="8"/>
        <v>35.714285714285715</v>
      </c>
      <c r="AE10" s="273">
        <v>60</v>
      </c>
      <c r="AF10" s="275">
        <v>17</v>
      </c>
      <c r="AG10" s="266">
        <f t="shared" si="9"/>
        <v>28.333333333333332</v>
      </c>
      <c r="AH10" s="307"/>
      <c r="AI10" s="281"/>
    </row>
    <row r="11" spans="1:35" ht="39.75" customHeight="1">
      <c r="N11" s="290"/>
      <c r="O11" s="290"/>
      <c r="P11" s="290"/>
      <c r="Q11" s="290"/>
      <c r="R11" s="290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</row>
    <row r="12" spans="1:35"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1:35"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AB13" s="290"/>
      <c r="AC13" s="290"/>
      <c r="AD13" s="290"/>
    </row>
    <row r="14" spans="1:35"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AB14" s="290"/>
      <c r="AC14" s="290"/>
      <c r="AD14" s="290"/>
    </row>
    <row r="15" spans="1:35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AB15" s="290"/>
      <c r="AC15" s="290"/>
      <c r="AD15" s="290"/>
    </row>
    <row r="16" spans="1:35"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AB16" s="290"/>
      <c r="AC16" s="290"/>
      <c r="AD16" s="290"/>
    </row>
    <row r="17" spans="14:30"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AB17" s="290"/>
      <c r="AC17" s="290"/>
      <c r="AD17" s="290"/>
    </row>
    <row r="18" spans="14:30"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AB18" s="290"/>
      <c r="AC18" s="290"/>
      <c r="AD18" s="290"/>
    </row>
    <row r="19" spans="14:30"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AB19" s="290"/>
      <c r="AC19" s="290"/>
      <c r="AD19" s="290"/>
    </row>
    <row r="20" spans="14:30"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AB20" s="290"/>
      <c r="AC20" s="290"/>
      <c r="AD20" s="290"/>
    </row>
    <row r="21" spans="14:30"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AB21" s="290"/>
      <c r="AC21" s="290"/>
      <c r="AD21" s="290"/>
    </row>
    <row r="22" spans="14:30"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AB22" s="290"/>
      <c r="AC22" s="290"/>
      <c r="AD22" s="290"/>
    </row>
    <row r="23" spans="14:30"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AB23" s="290"/>
      <c r="AC23" s="290"/>
      <c r="AD23" s="290"/>
    </row>
    <row r="24" spans="14:30"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AB24" s="290"/>
      <c r="AC24" s="290"/>
      <c r="AD24" s="290"/>
    </row>
    <row r="25" spans="14:30"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AB25" s="290"/>
      <c r="AC25" s="290"/>
      <c r="AD25" s="290"/>
    </row>
    <row r="26" spans="14:30"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AB26" s="290"/>
      <c r="AC26" s="290"/>
      <c r="AD26" s="290"/>
    </row>
    <row r="27" spans="14:30"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AB27" s="290"/>
      <c r="AC27" s="290"/>
      <c r="AD27" s="290"/>
    </row>
    <row r="28" spans="14:30"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AB28" s="290"/>
      <c r="AC28" s="290"/>
      <c r="AD28" s="290"/>
    </row>
    <row r="29" spans="14:30"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AB29" s="290"/>
      <c r="AC29" s="290"/>
      <c r="AD29" s="290"/>
    </row>
    <row r="30" spans="14:30"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AB30" s="290"/>
      <c r="AC30" s="290"/>
      <c r="AD30" s="290"/>
    </row>
    <row r="31" spans="14:30"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AB31" s="290"/>
      <c r="AC31" s="290"/>
      <c r="AD31" s="290"/>
    </row>
    <row r="32" spans="14:30"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AB32" s="290"/>
      <c r="AC32" s="290"/>
      <c r="AD32" s="290"/>
    </row>
    <row r="33" spans="14:30"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AB33" s="290"/>
      <c r="AC33" s="290"/>
      <c r="AD33" s="290"/>
    </row>
    <row r="34" spans="14:30"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AB34" s="290"/>
      <c r="AC34" s="290"/>
      <c r="AD34" s="290"/>
    </row>
    <row r="35" spans="14:30"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AB35" s="290"/>
      <c r="AC35" s="290"/>
      <c r="AD35" s="290"/>
    </row>
    <row r="36" spans="14:30"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AB36" s="290"/>
      <c r="AC36" s="290"/>
      <c r="AD36" s="290"/>
    </row>
    <row r="37" spans="14:30"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AB37" s="290"/>
      <c r="AC37" s="290"/>
      <c r="AD37" s="290"/>
    </row>
    <row r="38" spans="14:30"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AB38" s="290"/>
      <c r="AC38" s="290"/>
      <c r="AD38" s="290"/>
    </row>
    <row r="39" spans="14:30"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AB39" s="290"/>
      <c r="AC39" s="290"/>
      <c r="AD39" s="290"/>
    </row>
    <row r="40" spans="14:30"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AB40" s="290"/>
      <c r="AC40" s="290"/>
      <c r="AD40" s="290"/>
    </row>
    <row r="41" spans="14:30"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AB41" s="290"/>
      <c r="AC41" s="290"/>
      <c r="AD41" s="290"/>
    </row>
    <row r="42" spans="14:30"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AB42" s="290"/>
      <c r="AC42" s="290"/>
      <c r="AD42" s="290"/>
    </row>
    <row r="43" spans="14:30"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AB43" s="290"/>
      <c r="AC43" s="290"/>
      <c r="AD43" s="290"/>
    </row>
    <row r="44" spans="14:30"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AB44" s="290"/>
      <c r="AC44" s="290"/>
      <c r="AD44" s="290"/>
    </row>
    <row r="45" spans="14:30"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AB45" s="290"/>
      <c r="AC45" s="290"/>
      <c r="AD45" s="290"/>
    </row>
    <row r="46" spans="14:30"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AB46" s="290"/>
      <c r="AC46" s="290"/>
      <c r="AD46" s="290"/>
    </row>
    <row r="47" spans="14:30"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AB47" s="290"/>
      <c r="AC47" s="290"/>
      <c r="AD47" s="290"/>
    </row>
    <row r="48" spans="14:30"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AB48" s="290"/>
      <c r="AC48" s="290"/>
      <c r="AD48" s="290"/>
    </row>
    <row r="49" spans="14:30"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AB49" s="290"/>
      <c r="AC49" s="290"/>
      <c r="AD49" s="290"/>
    </row>
    <row r="50" spans="14:30"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AB50" s="290"/>
      <c r="AC50" s="290"/>
      <c r="AD50" s="290"/>
    </row>
    <row r="51" spans="14:30"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AB51" s="290"/>
      <c r="AC51" s="290"/>
      <c r="AD51" s="290"/>
    </row>
    <row r="52" spans="14:30"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AB52" s="290"/>
      <c r="AC52" s="290"/>
      <c r="AD52" s="290"/>
    </row>
    <row r="53" spans="14:30"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AB53" s="290"/>
      <c r="AC53" s="290"/>
      <c r="AD53" s="290"/>
    </row>
    <row r="54" spans="14:30"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AB54" s="290"/>
      <c r="AC54" s="290"/>
      <c r="AD54" s="290"/>
    </row>
    <row r="55" spans="14:30"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AB55" s="290"/>
      <c r="AC55" s="290"/>
      <c r="AD55" s="290"/>
    </row>
    <row r="56" spans="14:30"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AB56" s="290"/>
      <c r="AC56" s="290"/>
      <c r="AD56" s="290"/>
    </row>
    <row r="57" spans="14:30"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AB57" s="290"/>
      <c r="AC57" s="290"/>
      <c r="AD57" s="290"/>
    </row>
    <row r="58" spans="14:30"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AB58" s="290"/>
      <c r="AC58" s="290"/>
      <c r="AD58" s="290"/>
    </row>
    <row r="59" spans="14:30">
      <c r="Q59" s="290"/>
      <c r="R59" s="290"/>
    </row>
    <row r="60" spans="14:30">
      <c r="Q60" s="290"/>
      <c r="R60" s="290"/>
    </row>
    <row r="61" spans="14:30">
      <c r="Q61" s="290"/>
      <c r="R61" s="290"/>
    </row>
    <row r="62" spans="14:30">
      <c r="Q62" s="290"/>
      <c r="R62" s="290"/>
    </row>
  </sheetData>
  <mergeCells count="14">
    <mergeCell ref="S11:AG11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1"/>
  <sheetViews>
    <sheetView view="pageBreakPreview" zoomScale="80" zoomScaleNormal="70" zoomScaleSheetLayoutView="80" workbookViewId="0">
      <selection activeCell="C12" sqref="C12"/>
    </sheetView>
  </sheetViews>
  <sheetFormatPr defaultColWidth="8" defaultRowHeight="13.2"/>
  <cols>
    <col min="1" max="1" width="61.6640625" style="1" customWidth="1"/>
    <col min="2" max="2" width="17.441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344" t="s">
        <v>67</v>
      </c>
      <c r="B1" s="344"/>
      <c r="C1" s="344"/>
      <c r="D1" s="344"/>
      <c r="E1" s="344"/>
    </row>
    <row r="2" spans="1:9" ht="9.75" customHeight="1">
      <c r="A2" s="345"/>
      <c r="B2" s="345"/>
      <c r="C2" s="345"/>
      <c r="D2" s="345"/>
      <c r="E2" s="345"/>
    </row>
    <row r="3" spans="1:9" s="2" customFormat="1" ht="23.25" customHeight="1">
      <c r="A3" s="318" t="s">
        <v>0</v>
      </c>
      <c r="B3" s="346" t="s">
        <v>74</v>
      </c>
      <c r="C3" s="346" t="s">
        <v>75</v>
      </c>
      <c r="D3" s="348" t="s">
        <v>1</v>
      </c>
      <c r="E3" s="349"/>
    </row>
    <row r="4" spans="1:9" s="2" customFormat="1" ht="32.4" customHeight="1">
      <c r="A4" s="319"/>
      <c r="B4" s="347"/>
      <c r="C4" s="347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3" t="s">
        <v>83</v>
      </c>
      <c r="B6" s="147">
        <v>528</v>
      </c>
      <c r="C6" s="144">
        <v>156</v>
      </c>
      <c r="D6" s="148">
        <f>C6/B6*100</f>
        <v>29.545454545454547</v>
      </c>
      <c r="E6" s="146">
        <f>C6-B6</f>
        <v>-372</v>
      </c>
    </row>
    <row r="7" spans="1:9" s="2" customFormat="1" ht="29.25" customHeight="1">
      <c r="A7" s="8" t="s">
        <v>49</v>
      </c>
      <c r="B7" s="41">
        <v>514</v>
      </c>
      <c r="C7" s="42">
        <v>152</v>
      </c>
      <c r="D7" s="21">
        <f t="shared" ref="D7:D13" si="0">C7/B7*100</f>
        <v>29.571984435797667</v>
      </c>
      <c r="E7" s="19">
        <f t="shared" ref="E7:E13" si="1">C7-B7</f>
        <v>-362</v>
      </c>
      <c r="I7" s="10"/>
    </row>
    <row r="8" spans="1:9" s="2" customFormat="1" ht="29.25" customHeight="1">
      <c r="A8" s="229" t="s">
        <v>84</v>
      </c>
      <c r="B8" s="41">
        <v>172</v>
      </c>
      <c r="C8" s="42">
        <v>112</v>
      </c>
      <c r="D8" s="21">
        <f t="shared" si="0"/>
        <v>65.116279069767444</v>
      </c>
      <c r="E8" s="19">
        <f t="shared" si="1"/>
        <v>-60</v>
      </c>
      <c r="I8" s="10"/>
    </row>
    <row r="9" spans="1:9" s="2" customFormat="1" ht="48.75" customHeight="1">
      <c r="A9" s="11" t="s">
        <v>50</v>
      </c>
      <c r="B9" s="41">
        <v>104</v>
      </c>
      <c r="C9" s="42">
        <v>30</v>
      </c>
      <c r="D9" s="21">
        <f t="shared" si="0"/>
        <v>28.846153846153843</v>
      </c>
      <c r="E9" s="19">
        <f t="shared" si="1"/>
        <v>-74</v>
      </c>
      <c r="I9" s="10"/>
    </row>
    <row r="10" spans="1:9" s="2" customFormat="1" ht="34.5" customHeight="1">
      <c r="A10" s="12" t="s">
        <v>85</v>
      </c>
      <c r="B10" s="41">
        <v>17</v>
      </c>
      <c r="C10" s="42">
        <v>3</v>
      </c>
      <c r="D10" s="21">
        <f t="shared" si="0"/>
        <v>17.647058823529413</v>
      </c>
      <c r="E10" s="19">
        <f t="shared" si="1"/>
        <v>-14</v>
      </c>
      <c r="I10" s="10"/>
    </row>
    <row r="11" spans="1:9" s="2" customFormat="1" ht="34.5" customHeight="1">
      <c r="A11" s="12" t="s">
        <v>73</v>
      </c>
      <c r="B11" s="41">
        <v>0</v>
      </c>
      <c r="C11" s="128">
        <v>2</v>
      </c>
      <c r="D11" s="21">
        <v>0</v>
      </c>
      <c r="E11" s="19">
        <f t="shared" si="1"/>
        <v>2</v>
      </c>
      <c r="I11" s="10"/>
    </row>
    <row r="12" spans="1:9" s="2" customFormat="1" ht="48.75" customHeight="1">
      <c r="A12" s="12" t="s">
        <v>51</v>
      </c>
      <c r="B12" s="41">
        <v>4</v>
      </c>
      <c r="C12" s="42">
        <v>2</v>
      </c>
      <c r="D12" s="21">
        <f t="shared" si="0"/>
        <v>50</v>
      </c>
      <c r="E12" s="19">
        <f t="shared" si="1"/>
        <v>-2</v>
      </c>
      <c r="I12" s="10"/>
    </row>
    <row r="13" spans="1:9" s="2" customFormat="1" ht="54.75" customHeight="1">
      <c r="A13" s="12" t="s">
        <v>52</v>
      </c>
      <c r="B13" s="18">
        <v>394</v>
      </c>
      <c r="C13" s="42">
        <v>123</v>
      </c>
      <c r="D13" s="21">
        <f t="shared" si="0"/>
        <v>31.218274111675125</v>
      </c>
      <c r="E13" s="19">
        <f t="shared" si="1"/>
        <v>-271</v>
      </c>
      <c r="I13" s="10"/>
    </row>
    <row r="14" spans="1:9" s="2" customFormat="1" ht="12.75" customHeight="1">
      <c r="A14" s="350" t="s">
        <v>9</v>
      </c>
      <c r="B14" s="351"/>
      <c r="C14" s="351"/>
      <c r="D14" s="351"/>
      <c r="E14" s="351"/>
      <c r="I14" s="10"/>
    </row>
    <row r="15" spans="1:9" s="2" customFormat="1" ht="18" customHeight="1">
      <c r="A15" s="352"/>
      <c r="B15" s="353"/>
      <c r="C15" s="353"/>
      <c r="D15" s="353"/>
      <c r="E15" s="353"/>
      <c r="I15" s="10"/>
    </row>
    <row r="16" spans="1:9" s="2" customFormat="1" ht="20.25" customHeight="1">
      <c r="A16" s="318" t="s">
        <v>0</v>
      </c>
      <c r="B16" s="328" t="s">
        <v>77</v>
      </c>
      <c r="C16" s="328" t="s">
        <v>76</v>
      </c>
      <c r="D16" s="348" t="s">
        <v>1</v>
      </c>
      <c r="E16" s="349"/>
      <c r="I16" s="10"/>
    </row>
    <row r="17" spans="1:9" ht="32.4" customHeight="1">
      <c r="A17" s="319"/>
      <c r="B17" s="328"/>
      <c r="C17" s="328"/>
      <c r="D17" s="17" t="s">
        <v>2</v>
      </c>
      <c r="E17" s="4" t="s">
        <v>10</v>
      </c>
      <c r="I17" s="10"/>
    </row>
    <row r="18" spans="1:9" ht="27.75" customHeight="1">
      <c r="A18" s="154" t="s">
        <v>55</v>
      </c>
      <c r="B18" s="201">
        <v>59</v>
      </c>
      <c r="C18" s="142">
        <v>32</v>
      </c>
      <c r="D18" s="149">
        <f>C18/B18*100</f>
        <v>54.237288135593218</v>
      </c>
      <c r="E18" s="150">
        <f>C18-B18</f>
        <v>-27</v>
      </c>
      <c r="I18" s="10"/>
    </row>
    <row r="19" spans="1:9" ht="25.5" customHeight="1">
      <c r="A19" s="13" t="s">
        <v>49</v>
      </c>
      <c r="B19" s="200">
        <v>58</v>
      </c>
      <c r="C19" s="43">
        <v>31</v>
      </c>
      <c r="D19" s="22">
        <f t="shared" ref="D19:D20" si="2">C19/B19*100</f>
        <v>53.448275862068961</v>
      </c>
      <c r="E19" s="20">
        <f t="shared" ref="E19:E20" si="3">C19-B19</f>
        <v>-27</v>
      </c>
      <c r="I19" s="10"/>
    </row>
    <row r="20" spans="1:9" ht="27.75" customHeight="1">
      <c r="A20" s="13" t="s">
        <v>53</v>
      </c>
      <c r="B20" s="200">
        <v>56</v>
      </c>
      <c r="C20" s="43">
        <v>23</v>
      </c>
      <c r="D20" s="22">
        <f t="shared" si="2"/>
        <v>41.071428571428569</v>
      </c>
      <c r="E20" s="20">
        <f t="shared" si="3"/>
        <v>-33</v>
      </c>
      <c r="I20" s="10"/>
    </row>
    <row r="21" spans="1:9" ht="13.8" customHeight="1">
      <c r="A21" s="343"/>
      <c r="B21" s="343"/>
      <c r="C21" s="343"/>
      <c r="D21" s="343"/>
      <c r="E21" s="343"/>
    </row>
  </sheetData>
  <mergeCells count="12">
    <mergeCell ref="A21:E2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H18"/>
  <sheetViews>
    <sheetView view="pageBreakPreview" topLeftCell="B1" zoomScale="81" zoomScaleNormal="85" zoomScaleSheetLayoutView="81" workbookViewId="0">
      <selection activeCell="R15" sqref="R15"/>
    </sheetView>
  </sheetViews>
  <sheetFormatPr defaultRowHeight="15.6"/>
  <cols>
    <col min="1" max="1" width="43.21875" style="39" customWidth="1"/>
    <col min="2" max="2" width="10.33203125" style="39" customWidth="1"/>
    <col min="3" max="3" width="10" style="39" customWidth="1"/>
    <col min="4" max="4" width="9.33203125" style="39" customWidth="1"/>
    <col min="5" max="6" width="10.109375" style="37" customWidth="1"/>
    <col min="7" max="10" width="9.88671875" style="40" customWidth="1"/>
    <col min="11" max="11" width="10.109375" style="37" customWidth="1"/>
    <col min="12" max="12" width="10" style="37" customWidth="1"/>
    <col min="13" max="13" width="9.77734375" style="40" customWidth="1"/>
    <col min="14" max="14" width="10" style="37" customWidth="1"/>
    <col min="15" max="15" width="9.6640625" style="37" customWidth="1"/>
    <col min="16" max="18" width="9.6640625" style="40" customWidth="1"/>
    <col min="19" max="19" width="9.33203125" style="40" customWidth="1"/>
    <col min="20" max="20" width="9.77734375" style="40" customWidth="1"/>
    <col min="21" max="21" width="9.44140625" style="40" customWidth="1"/>
    <col min="22" max="22" width="10.33203125" style="37" customWidth="1"/>
    <col min="23" max="23" width="9.6640625" style="37" customWidth="1"/>
    <col min="24" max="25" width="10.44140625" style="40" customWidth="1"/>
    <col min="26" max="26" width="9.33203125" style="40" customWidth="1"/>
    <col min="27" max="27" width="10.6640625" style="40" customWidth="1"/>
    <col min="28" max="28" width="10.44140625" style="37" customWidth="1"/>
    <col min="29" max="29" width="10.21875" style="37" customWidth="1"/>
    <col min="30" max="30" width="9.88671875" style="40" customWidth="1"/>
    <col min="31" max="31" width="9.6640625" style="37" customWidth="1"/>
    <col min="32" max="32" width="9.33203125" style="38" customWidth="1"/>
    <col min="33" max="33" width="9.5546875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4" width="9.109375" style="37"/>
  </cols>
  <sheetData>
    <row r="1" spans="1:34" s="28" customFormat="1" ht="54" customHeight="1">
      <c r="A1" s="23"/>
      <c r="B1" s="373" t="s">
        <v>97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26"/>
      <c r="T1" s="126"/>
      <c r="U1" s="126"/>
      <c r="V1" s="126"/>
      <c r="W1" s="126"/>
      <c r="X1" s="126"/>
      <c r="Y1" s="165"/>
      <c r="Z1" s="26"/>
      <c r="AA1" s="26"/>
      <c r="AB1" s="25"/>
      <c r="AC1" s="25"/>
      <c r="AD1" s="27"/>
      <c r="AF1" s="29"/>
      <c r="AG1" s="16" t="s">
        <v>12</v>
      </c>
    </row>
    <row r="2" spans="1:34" s="28" customFormat="1" ht="13.5" customHeight="1">
      <c r="A2" s="23"/>
      <c r="B2" s="23"/>
      <c r="C2" s="23"/>
      <c r="D2" s="23"/>
      <c r="E2" s="133"/>
      <c r="F2" s="133"/>
      <c r="G2" s="133"/>
      <c r="H2" s="133"/>
      <c r="I2" s="133"/>
      <c r="J2" s="133"/>
      <c r="K2" s="134"/>
      <c r="L2" s="134"/>
      <c r="M2" s="134"/>
      <c r="N2" s="133"/>
      <c r="O2" s="133"/>
      <c r="S2" s="135"/>
      <c r="T2" s="135"/>
      <c r="U2" s="130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130" t="s">
        <v>13</v>
      </c>
      <c r="AG2" s="29"/>
    </row>
    <row r="3" spans="1:34" s="28" customFormat="1" ht="27.75" customHeight="1">
      <c r="A3" s="374"/>
      <c r="B3" s="364" t="s">
        <v>55</v>
      </c>
      <c r="C3" s="365"/>
      <c r="D3" s="366"/>
      <c r="E3" s="355" t="s">
        <v>17</v>
      </c>
      <c r="F3" s="356"/>
      <c r="G3" s="357"/>
      <c r="H3" s="355" t="s">
        <v>90</v>
      </c>
      <c r="I3" s="356"/>
      <c r="J3" s="357"/>
      <c r="K3" s="377" t="s">
        <v>33</v>
      </c>
      <c r="L3" s="377"/>
      <c r="M3" s="377"/>
      <c r="N3" s="355" t="s">
        <v>19</v>
      </c>
      <c r="O3" s="356"/>
      <c r="P3" s="357"/>
      <c r="Q3" s="355" t="s">
        <v>70</v>
      </c>
      <c r="R3" s="357"/>
      <c r="S3" s="355" t="s">
        <v>20</v>
      </c>
      <c r="T3" s="356"/>
      <c r="U3" s="357"/>
      <c r="V3" s="355" t="s">
        <v>14</v>
      </c>
      <c r="W3" s="356"/>
      <c r="X3" s="357"/>
      <c r="Y3" s="355" t="s">
        <v>59</v>
      </c>
      <c r="Z3" s="356"/>
      <c r="AA3" s="357"/>
      <c r="AB3" s="364" t="s">
        <v>21</v>
      </c>
      <c r="AC3" s="365"/>
      <c r="AD3" s="366"/>
      <c r="AE3" s="355" t="s">
        <v>15</v>
      </c>
      <c r="AF3" s="356"/>
      <c r="AG3" s="357"/>
    </row>
    <row r="4" spans="1:34" s="32" customFormat="1" ht="14.25" customHeight="1">
      <c r="A4" s="375"/>
      <c r="B4" s="367"/>
      <c r="C4" s="368"/>
      <c r="D4" s="369"/>
      <c r="E4" s="358"/>
      <c r="F4" s="359"/>
      <c r="G4" s="360"/>
      <c r="H4" s="358"/>
      <c r="I4" s="359"/>
      <c r="J4" s="360"/>
      <c r="K4" s="377"/>
      <c r="L4" s="377"/>
      <c r="M4" s="377"/>
      <c r="N4" s="359"/>
      <c r="O4" s="359"/>
      <c r="P4" s="360"/>
      <c r="Q4" s="358"/>
      <c r="R4" s="360"/>
      <c r="S4" s="358"/>
      <c r="T4" s="359"/>
      <c r="U4" s="360"/>
      <c r="V4" s="358"/>
      <c r="W4" s="359"/>
      <c r="X4" s="360"/>
      <c r="Y4" s="358"/>
      <c r="Z4" s="359"/>
      <c r="AA4" s="360"/>
      <c r="AB4" s="367"/>
      <c r="AC4" s="368"/>
      <c r="AD4" s="369"/>
      <c r="AE4" s="358"/>
      <c r="AF4" s="359"/>
      <c r="AG4" s="360"/>
    </row>
    <row r="5" spans="1:34" s="32" customFormat="1" ht="39.6" customHeight="1">
      <c r="A5" s="375"/>
      <c r="B5" s="370"/>
      <c r="C5" s="371"/>
      <c r="D5" s="372"/>
      <c r="E5" s="361"/>
      <c r="F5" s="362"/>
      <c r="G5" s="363"/>
      <c r="H5" s="361"/>
      <c r="I5" s="362"/>
      <c r="J5" s="363"/>
      <c r="K5" s="377"/>
      <c r="L5" s="377"/>
      <c r="M5" s="377"/>
      <c r="N5" s="362"/>
      <c r="O5" s="362"/>
      <c r="P5" s="363"/>
      <c r="Q5" s="361"/>
      <c r="R5" s="363"/>
      <c r="S5" s="361"/>
      <c r="T5" s="362"/>
      <c r="U5" s="363"/>
      <c r="V5" s="361"/>
      <c r="W5" s="362"/>
      <c r="X5" s="363"/>
      <c r="Y5" s="361"/>
      <c r="Z5" s="362"/>
      <c r="AA5" s="363"/>
      <c r="AB5" s="370"/>
      <c r="AC5" s="371"/>
      <c r="AD5" s="372"/>
      <c r="AE5" s="361"/>
      <c r="AF5" s="362"/>
      <c r="AG5" s="363"/>
    </row>
    <row r="6" spans="1:34" s="32" customFormat="1" ht="21.6" customHeight="1">
      <c r="A6" s="376"/>
      <c r="B6" s="131">
        <v>2022</v>
      </c>
      <c r="C6" s="131">
        <v>2023</v>
      </c>
      <c r="D6" s="131" t="s">
        <v>2</v>
      </c>
      <c r="E6" s="131">
        <v>2022</v>
      </c>
      <c r="F6" s="131">
        <v>2023</v>
      </c>
      <c r="G6" s="132" t="s">
        <v>2</v>
      </c>
      <c r="H6" s="131">
        <v>2022</v>
      </c>
      <c r="I6" s="131">
        <v>2023</v>
      </c>
      <c r="J6" s="132" t="s">
        <v>2</v>
      </c>
      <c r="K6" s="131">
        <v>2022</v>
      </c>
      <c r="L6" s="131">
        <v>2023</v>
      </c>
      <c r="M6" s="132" t="s">
        <v>2</v>
      </c>
      <c r="N6" s="131">
        <v>2022</v>
      </c>
      <c r="O6" s="131">
        <v>2023</v>
      </c>
      <c r="P6" s="132" t="s">
        <v>2</v>
      </c>
      <c r="Q6" s="131">
        <v>2022</v>
      </c>
      <c r="R6" s="131">
        <v>2023</v>
      </c>
      <c r="S6" s="131">
        <v>2022</v>
      </c>
      <c r="T6" s="131">
        <v>2023</v>
      </c>
      <c r="U6" s="132" t="s">
        <v>2</v>
      </c>
      <c r="V6" s="131">
        <v>2022</v>
      </c>
      <c r="W6" s="131">
        <v>2023</v>
      </c>
      <c r="X6" s="132" t="s">
        <v>2</v>
      </c>
      <c r="Y6" s="132">
        <v>2022</v>
      </c>
      <c r="Z6" s="132">
        <v>2023</v>
      </c>
      <c r="AA6" s="132" t="s">
        <v>2</v>
      </c>
      <c r="AB6" s="131">
        <v>2022</v>
      </c>
      <c r="AC6" s="131">
        <v>2023</v>
      </c>
      <c r="AD6" s="132" t="s">
        <v>2</v>
      </c>
      <c r="AE6" s="131">
        <v>2021</v>
      </c>
      <c r="AF6" s="131">
        <v>2022</v>
      </c>
      <c r="AG6" s="132" t="s">
        <v>2</v>
      </c>
    </row>
    <row r="7" spans="1:34" s="34" customFormat="1" ht="11.4" customHeight="1">
      <c r="A7" s="33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/>
      <c r="I7" s="33"/>
      <c r="J7" s="33"/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/>
      <c r="R7" s="33"/>
      <c r="S7" s="33">
        <v>13</v>
      </c>
      <c r="T7" s="33">
        <v>14</v>
      </c>
      <c r="U7" s="33">
        <v>15</v>
      </c>
      <c r="V7" s="33">
        <v>16</v>
      </c>
      <c r="W7" s="33">
        <v>17</v>
      </c>
      <c r="X7" s="33">
        <v>18</v>
      </c>
      <c r="Y7" s="33">
        <v>19</v>
      </c>
      <c r="Z7" s="33">
        <v>20</v>
      </c>
      <c r="AA7" s="33">
        <v>21</v>
      </c>
      <c r="AB7" s="33">
        <v>22</v>
      </c>
      <c r="AC7" s="33">
        <v>23</v>
      </c>
      <c r="AD7" s="33">
        <v>24</v>
      </c>
      <c r="AE7" s="33">
        <v>25</v>
      </c>
      <c r="AF7" s="33">
        <v>26</v>
      </c>
      <c r="AG7" s="33">
        <v>27</v>
      </c>
    </row>
    <row r="8" spans="1:34" s="35" customFormat="1" ht="28.2" customHeight="1">
      <c r="A8" s="124" t="s">
        <v>32</v>
      </c>
      <c r="B8" s="176">
        <f>SUM(B9:B12)</f>
        <v>528</v>
      </c>
      <c r="C8" s="176">
        <f>SUM(C9:C12)</f>
        <v>156</v>
      </c>
      <c r="D8" s="187">
        <f>C8/B8*100</f>
        <v>29.545454545454547</v>
      </c>
      <c r="E8" s="177">
        <f>SUM(E9:E12)</f>
        <v>514</v>
      </c>
      <c r="F8" s="177">
        <f>SUM(F9:F12)</f>
        <v>152</v>
      </c>
      <c r="G8" s="188">
        <f>F8/E8*100</f>
        <v>29.571984435797667</v>
      </c>
      <c r="H8" s="177">
        <f>SUM(H9:H12)</f>
        <v>172</v>
      </c>
      <c r="I8" s="177">
        <f>SUM(I9:I12)</f>
        <v>112</v>
      </c>
      <c r="J8" s="188">
        <f>I8/H8*100</f>
        <v>65.116279069767444</v>
      </c>
      <c r="K8" s="177">
        <f>SUM(K9:K12)</f>
        <v>104</v>
      </c>
      <c r="L8" s="177">
        <f>SUM(L9:L12)</f>
        <v>30</v>
      </c>
      <c r="M8" s="188">
        <f>L8/K8*100</f>
        <v>28.846153846153843</v>
      </c>
      <c r="N8" s="177">
        <f>SUM(N9:N12)</f>
        <v>17</v>
      </c>
      <c r="O8" s="177">
        <f>SUM(O9:O12)</f>
        <v>3</v>
      </c>
      <c r="P8" s="188">
        <f>O8/N8*100</f>
        <v>17.647058823529413</v>
      </c>
      <c r="Q8" s="177">
        <v>0</v>
      </c>
      <c r="R8" s="177">
        <f>SUM(R9:R12)</f>
        <v>2</v>
      </c>
      <c r="S8" s="177">
        <f>SUM(S9:S12)</f>
        <v>4</v>
      </c>
      <c r="T8" s="177">
        <f>SUM(T9:T12)</f>
        <v>2</v>
      </c>
      <c r="U8" s="188">
        <f>T8/S8*100</f>
        <v>50</v>
      </c>
      <c r="V8" s="177">
        <f>SUM(V9:V12)</f>
        <v>394</v>
      </c>
      <c r="W8" s="177">
        <f>SUM(W9:W12)</f>
        <v>123</v>
      </c>
      <c r="X8" s="188">
        <f>W8/V8*100</f>
        <v>31.218274111675125</v>
      </c>
      <c r="Y8" s="177">
        <f>SUM(Y9:Y12)</f>
        <v>59</v>
      </c>
      <c r="Z8" s="177">
        <f>SUM(Z9:Z12)</f>
        <v>32</v>
      </c>
      <c r="AA8" s="188">
        <f>Z8/Y8*100</f>
        <v>54.237288135593218</v>
      </c>
      <c r="AB8" s="177">
        <f>SUM(AB9:AB12)</f>
        <v>58</v>
      </c>
      <c r="AC8" s="177">
        <f>SUM(AC9:AC12)</f>
        <v>31</v>
      </c>
      <c r="AD8" s="188">
        <f>AC8/AB8*100</f>
        <v>53.448275862068961</v>
      </c>
      <c r="AE8" s="177">
        <f>SUM(AE9:AE12)</f>
        <v>56</v>
      </c>
      <c r="AF8" s="178">
        <f>SUM(AF9:AF12)</f>
        <v>23</v>
      </c>
      <c r="AG8" s="190">
        <f>AF8/AE8*100</f>
        <v>41.071428571428569</v>
      </c>
    </row>
    <row r="9" spans="1:34" ht="36" customHeight="1">
      <c r="A9" s="44" t="s">
        <v>61</v>
      </c>
      <c r="B9" s="179">
        <v>233</v>
      </c>
      <c r="C9" s="179">
        <v>64</v>
      </c>
      <c r="D9" s="187">
        <f t="shared" ref="D9:D12" si="0">C9/B9*100</f>
        <v>27.467811158798284</v>
      </c>
      <c r="E9" s="192">
        <v>223</v>
      </c>
      <c r="F9" s="193">
        <v>62</v>
      </c>
      <c r="G9" s="188">
        <f t="shared" ref="G9:G12" si="1">F9/E9*100</f>
        <v>27.802690582959645</v>
      </c>
      <c r="H9" s="194">
        <v>74</v>
      </c>
      <c r="I9" s="194">
        <v>46</v>
      </c>
      <c r="J9" s="188">
        <f t="shared" ref="J9:J12" si="2">I9/H9*100</f>
        <v>62.162162162162161</v>
      </c>
      <c r="K9" s="194">
        <v>54</v>
      </c>
      <c r="L9" s="194">
        <v>10</v>
      </c>
      <c r="M9" s="188">
        <f t="shared" ref="M9:M12" si="3">L9/K9*100</f>
        <v>18.518518518518519</v>
      </c>
      <c r="N9" s="193">
        <v>8</v>
      </c>
      <c r="O9" s="193">
        <v>1</v>
      </c>
      <c r="P9" s="188">
        <f t="shared" ref="P9:P12" si="4">O9/N9*100</f>
        <v>12.5</v>
      </c>
      <c r="Q9" s="194"/>
      <c r="R9" s="194">
        <v>1</v>
      </c>
      <c r="S9" s="194">
        <v>2</v>
      </c>
      <c r="T9" s="194">
        <v>0</v>
      </c>
      <c r="U9" s="188">
        <f t="shared" ref="U9:U11" si="5">T9/S9*100</f>
        <v>0</v>
      </c>
      <c r="V9" s="195">
        <v>176</v>
      </c>
      <c r="W9" s="194">
        <v>49</v>
      </c>
      <c r="X9" s="188">
        <f t="shared" ref="X9:X12" si="6">W9/V9*100</f>
        <v>27.84090909090909</v>
      </c>
      <c r="Y9" s="194">
        <v>26</v>
      </c>
      <c r="Z9" s="194">
        <v>15</v>
      </c>
      <c r="AA9" s="188">
        <f t="shared" ref="AA9:AA12" si="7">Z9/Y9*100</f>
        <v>57.692307692307686</v>
      </c>
      <c r="AB9" s="194">
        <v>25</v>
      </c>
      <c r="AC9" s="196">
        <v>14</v>
      </c>
      <c r="AD9" s="188">
        <f t="shared" ref="AD9:AD12" si="8">AC9/AB9*100</f>
        <v>56.000000000000007</v>
      </c>
      <c r="AE9" s="193">
        <v>24</v>
      </c>
      <c r="AF9" s="192">
        <v>11</v>
      </c>
      <c r="AG9" s="190">
        <f t="shared" ref="AG9:AG12" si="9">AF9/AE9*100</f>
        <v>45.833333333333329</v>
      </c>
      <c r="AH9" s="36"/>
    </row>
    <row r="10" spans="1:34" ht="36" customHeight="1">
      <c r="A10" s="44" t="s">
        <v>62</v>
      </c>
      <c r="B10" s="179">
        <v>141</v>
      </c>
      <c r="C10" s="179">
        <v>42</v>
      </c>
      <c r="D10" s="187">
        <f t="shared" si="0"/>
        <v>29.787234042553191</v>
      </c>
      <c r="E10" s="193">
        <v>137</v>
      </c>
      <c r="F10" s="193">
        <v>40</v>
      </c>
      <c r="G10" s="188">
        <f t="shared" si="1"/>
        <v>29.197080291970799</v>
      </c>
      <c r="H10" s="194">
        <v>43</v>
      </c>
      <c r="I10" s="194">
        <v>29</v>
      </c>
      <c r="J10" s="188">
        <f t="shared" si="2"/>
        <v>67.441860465116278</v>
      </c>
      <c r="K10" s="194">
        <v>16</v>
      </c>
      <c r="L10" s="194">
        <v>9</v>
      </c>
      <c r="M10" s="188">
        <f t="shared" si="3"/>
        <v>56.25</v>
      </c>
      <c r="N10" s="193">
        <v>1</v>
      </c>
      <c r="O10" s="193">
        <v>0</v>
      </c>
      <c r="P10" s="188">
        <f t="shared" si="4"/>
        <v>0</v>
      </c>
      <c r="Q10" s="184"/>
      <c r="R10" s="194">
        <v>1</v>
      </c>
      <c r="S10" s="194">
        <v>1</v>
      </c>
      <c r="T10" s="194">
        <v>0</v>
      </c>
      <c r="U10" s="188">
        <f t="shared" si="5"/>
        <v>0</v>
      </c>
      <c r="V10" s="197">
        <v>103</v>
      </c>
      <c r="W10" s="194">
        <v>33</v>
      </c>
      <c r="X10" s="188">
        <f t="shared" si="6"/>
        <v>32.038834951456316</v>
      </c>
      <c r="Y10" s="194">
        <v>19</v>
      </c>
      <c r="Z10" s="194">
        <v>10</v>
      </c>
      <c r="AA10" s="188">
        <f t="shared" si="7"/>
        <v>52.631578947368418</v>
      </c>
      <c r="AB10" s="193">
        <v>19</v>
      </c>
      <c r="AC10" s="196">
        <v>10</v>
      </c>
      <c r="AD10" s="188">
        <f t="shared" si="8"/>
        <v>52.631578947368418</v>
      </c>
      <c r="AE10" s="193">
        <v>18</v>
      </c>
      <c r="AF10" s="192">
        <v>8</v>
      </c>
      <c r="AG10" s="190">
        <f t="shared" si="9"/>
        <v>44.444444444444443</v>
      </c>
      <c r="AH10" s="36"/>
    </row>
    <row r="11" spans="1:34" ht="36" customHeight="1">
      <c r="A11" s="44" t="s">
        <v>63</v>
      </c>
      <c r="B11" s="220">
        <v>71</v>
      </c>
      <c r="C11" s="220">
        <v>24</v>
      </c>
      <c r="D11" s="187">
        <f t="shared" si="0"/>
        <v>33.802816901408448</v>
      </c>
      <c r="E11" s="193">
        <v>71</v>
      </c>
      <c r="F11" s="193">
        <v>24</v>
      </c>
      <c r="G11" s="188">
        <f t="shared" si="1"/>
        <v>33.802816901408448</v>
      </c>
      <c r="H11" s="194">
        <v>22</v>
      </c>
      <c r="I11" s="194">
        <v>17</v>
      </c>
      <c r="J11" s="188">
        <f t="shared" si="2"/>
        <v>77.272727272727266</v>
      </c>
      <c r="K11" s="194">
        <v>19</v>
      </c>
      <c r="L11" s="194">
        <v>4</v>
      </c>
      <c r="M11" s="188">
        <f t="shared" si="3"/>
        <v>21.052631578947366</v>
      </c>
      <c r="N11" s="193">
        <v>3</v>
      </c>
      <c r="O11" s="193">
        <v>1</v>
      </c>
      <c r="P11" s="188">
        <f t="shared" si="4"/>
        <v>33.333333333333329</v>
      </c>
      <c r="Q11" s="184"/>
      <c r="R11" s="184"/>
      <c r="S11" s="194">
        <v>1</v>
      </c>
      <c r="T11" s="194">
        <v>0</v>
      </c>
      <c r="U11" s="188">
        <f t="shared" si="5"/>
        <v>0</v>
      </c>
      <c r="V11" s="197">
        <v>55</v>
      </c>
      <c r="W11" s="194">
        <v>19</v>
      </c>
      <c r="X11" s="188">
        <f t="shared" si="6"/>
        <v>34.545454545454547</v>
      </c>
      <c r="Y11" s="194">
        <v>7</v>
      </c>
      <c r="Z11" s="194">
        <v>4</v>
      </c>
      <c r="AA11" s="188">
        <f t="shared" si="7"/>
        <v>57.142857142857139</v>
      </c>
      <c r="AB11" s="193">
        <v>7</v>
      </c>
      <c r="AC11" s="196">
        <v>4</v>
      </c>
      <c r="AD11" s="188">
        <f t="shared" si="8"/>
        <v>57.142857142857139</v>
      </c>
      <c r="AE11" s="193">
        <v>7</v>
      </c>
      <c r="AF11" s="192">
        <v>3</v>
      </c>
      <c r="AG11" s="190">
        <f t="shared" si="9"/>
        <v>42.857142857142854</v>
      </c>
      <c r="AH11" s="36"/>
    </row>
    <row r="12" spans="1:34" ht="36" customHeight="1">
      <c r="A12" s="44" t="s">
        <v>64</v>
      </c>
      <c r="B12" s="220">
        <v>83</v>
      </c>
      <c r="C12" s="220">
        <v>26</v>
      </c>
      <c r="D12" s="187">
        <f t="shared" si="0"/>
        <v>31.325301204819279</v>
      </c>
      <c r="E12" s="193">
        <v>83</v>
      </c>
      <c r="F12" s="193">
        <v>26</v>
      </c>
      <c r="G12" s="188">
        <f t="shared" si="1"/>
        <v>31.325301204819279</v>
      </c>
      <c r="H12" s="194">
        <v>33</v>
      </c>
      <c r="I12" s="194">
        <v>20</v>
      </c>
      <c r="J12" s="188">
        <f t="shared" si="2"/>
        <v>60.606060606060609</v>
      </c>
      <c r="K12" s="194">
        <v>15</v>
      </c>
      <c r="L12" s="194">
        <v>7</v>
      </c>
      <c r="M12" s="188">
        <f t="shared" si="3"/>
        <v>46.666666666666664</v>
      </c>
      <c r="N12" s="193">
        <v>5</v>
      </c>
      <c r="O12" s="193">
        <v>1</v>
      </c>
      <c r="P12" s="188">
        <f t="shared" si="4"/>
        <v>20</v>
      </c>
      <c r="Q12" s="184"/>
      <c r="R12" s="184"/>
      <c r="S12" s="194">
        <v>0</v>
      </c>
      <c r="T12" s="194">
        <v>2</v>
      </c>
      <c r="U12" s="188">
        <v>0</v>
      </c>
      <c r="V12" s="197">
        <v>60</v>
      </c>
      <c r="W12" s="194">
        <v>22</v>
      </c>
      <c r="X12" s="188">
        <f t="shared" si="6"/>
        <v>36.666666666666664</v>
      </c>
      <c r="Y12" s="194">
        <v>7</v>
      </c>
      <c r="Z12" s="194">
        <v>3</v>
      </c>
      <c r="AA12" s="188">
        <f t="shared" si="7"/>
        <v>42.857142857142854</v>
      </c>
      <c r="AB12" s="193">
        <v>7</v>
      </c>
      <c r="AC12" s="196">
        <v>3</v>
      </c>
      <c r="AD12" s="188">
        <f t="shared" si="8"/>
        <v>42.857142857142854</v>
      </c>
      <c r="AE12" s="193">
        <v>7</v>
      </c>
      <c r="AF12" s="192">
        <v>1</v>
      </c>
      <c r="AG12" s="190">
        <f t="shared" si="9"/>
        <v>14.285714285714285</v>
      </c>
      <c r="AH12" s="36"/>
    </row>
    <row r="13" spans="1:34" ht="51" customHeight="1"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155"/>
      <c r="W13" s="155"/>
      <c r="X13" s="155"/>
      <c r="Y13" s="164"/>
      <c r="Z13" s="155"/>
      <c r="AA13" s="155"/>
      <c r="AB13" s="155"/>
      <c r="AC13" s="155"/>
      <c r="AD13" s="155"/>
      <c r="AE13" s="155"/>
      <c r="AF13" s="155"/>
      <c r="AG13" s="155"/>
    </row>
    <row r="18" spans="5:33" ht="409.6" customHeight="1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</sheetData>
  <mergeCells count="14">
    <mergeCell ref="B1:R1"/>
    <mergeCell ref="A3:A6"/>
    <mergeCell ref="E3:G5"/>
    <mergeCell ref="K3:M5"/>
    <mergeCell ref="N3:P5"/>
    <mergeCell ref="B3:D5"/>
    <mergeCell ref="B13:U13"/>
    <mergeCell ref="V3:X5"/>
    <mergeCell ref="AB3:AD5"/>
    <mergeCell ref="AE3:AG5"/>
    <mergeCell ref="Y3:AA5"/>
    <mergeCell ref="Q3:R5"/>
    <mergeCell ref="H3:J5"/>
    <mergeCell ref="S3:U5"/>
  </mergeCells>
  <printOptions horizontalCentered="1"/>
  <pageMargins left="0" right="0" top="0" bottom="0" header="0" footer="0"/>
  <pageSetup paperSize="9" scale="51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view="pageBreakPreview" zoomScale="80" zoomScaleNormal="70" zoomScaleSheetLayoutView="80" workbookViewId="0">
      <selection activeCell="G46" sqref="F46:G46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17" t="s">
        <v>134</v>
      </c>
      <c r="B1" s="317"/>
      <c r="C1" s="317"/>
      <c r="D1" s="317"/>
      <c r="E1" s="317"/>
    </row>
    <row r="2" spans="1:9" ht="29.25" customHeight="1">
      <c r="A2" s="378" t="s">
        <v>135</v>
      </c>
      <c r="B2" s="378"/>
      <c r="C2" s="378"/>
      <c r="D2" s="378"/>
      <c r="E2" s="378"/>
    </row>
    <row r="3" spans="1:9" s="2" customFormat="1" ht="23.25" customHeight="1">
      <c r="A3" s="318" t="s">
        <v>0</v>
      </c>
      <c r="B3" s="320" t="s">
        <v>125</v>
      </c>
      <c r="C3" s="320" t="s">
        <v>126</v>
      </c>
      <c r="D3" s="348" t="s">
        <v>1</v>
      </c>
      <c r="E3" s="349"/>
    </row>
    <row r="4" spans="1:9" s="2" customFormat="1" ht="27.6">
      <c r="A4" s="319"/>
      <c r="B4" s="321"/>
      <c r="C4" s="321"/>
      <c r="D4" s="3" t="s">
        <v>2</v>
      </c>
      <c r="E4" s="4" t="s">
        <v>136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83</v>
      </c>
      <c r="B6" s="308">
        <v>3148</v>
      </c>
      <c r="C6" s="308">
        <v>1692</v>
      </c>
      <c r="D6" s="148">
        <f>C6/B6*100</f>
        <v>53.748411689961884</v>
      </c>
      <c r="E6" s="19">
        <f>C6-B6</f>
        <v>-1456</v>
      </c>
      <c r="I6" s="10"/>
    </row>
    <row r="7" spans="1:9" s="2" customFormat="1" ht="29.25" customHeight="1">
      <c r="A7" s="232" t="s">
        <v>49</v>
      </c>
      <c r="B7" s="308">
        <v>2426</v>
      </c>
      <c r="C7" s="308">
        <v>1391</v>
      </c>
      <c r="D7" s="148">
        <f t="shared" ref="D7:D12" si="0">C7/B7*100</f>
        <v>57.337180544105529</v>
      </c>
      <c r="E7" s="19">
        <f t="shared" ref="E7:E12" si="1">C7-B7</f>
        <v>-1035</v>
      </c>
      <c r="I7" s="10"/>
    </row>
    <row r="8" spans="1:9" s="2" customFormat="1" ht="29.25" customHeight="1">
      <c r="A8" s="233" t="s">
        <v>104</v>
      </c>
      <c r="B8" s="308">
        <v>2393</v>
      </c>
      <c r="C8" s="308">
        <v>709</v>
      </c>
      <c r="D8" s="148">
        <f t="shared" si="0"/>
        <v>29.628081905557877</v>
      </c>
      <c r="E8" s="19">
        <f t="shared" si="1"/>
        <v>-1684</v>
      </c>
      <c r="I8" s="10"/>
    </row>
    <row r="9" spans="1:9" s="2" customFormat="1" ht="48.75" customHeight="1">
      <c r="A9" s="11" t="s">
        <v>87</v>
      </c>
      <c r="B9" s="308">
        <v>637</v>
      </c>
      <c r="C9" s="308">
        <v>407</v>
      </c>
      <c r="D9" s="148">
        <f t="shared" si="0"/>
        <v>63.893249607535317</v>
      </c>
      <c r="E9" s="19">
        <f t="shared" si="1"/>
        <v>-230</v>
      </c>
      <c r="I9" s="10"/>
    </row>
    <row r="10" spans="1:9" s="2" customFormat="1" ht="34.5" customHeight="1">
      <c r="A10" s="12" t="s">
        <v>85</v>
      </c>
      <c r="B10" s="308">
        <v>58</v>
      </c>
      <c r="C10" s="308">
        <v>70</v>
      </c>
      <c r="D10" s="148">
        <f t="shared" si="0"/>
        <v>120.68965517241379</v>
      </c>
      <c r="E10" s="19">
        <f t="shared" si="1"/>
        <v>12</v>
      </c>
      <c r="I10" s="10"/>
    </row>
    <row r="11" spans="1:9" s="2" customFormat="1" ht="48.75" customHeight="1">
      <c r="A11" s="12" t="s">
        <v>51</v>
      </c>
      <c r="B11" s="308">
        <v>48</v>
      </c>
      <c r="C11" s="308">
        <v>55</v>
      </c>
      <c r="D11" s="148">
        <f t="shared" si="0"/>
        <v>114.58333333333333</v>
      </c>
      <c r="E11" s="19">
        <f t="shared" si="1"/>
        <v>7</v>
      </c>
      <c r="I11" s="10"/>
    </row>
    <row r="12" spans="1:9" s="2" customFormat="1" ht="54.75" customHeight="1">
      <c r="A12" s="12" t="s">
        <v>52</v>
      </c>
      <c r="B12" s="293">
        <v>2314</v>
      </c>
      <c r="C12" s="293">
        <v>961</v>
      </c>
      <c r="D12" s="148">
        <f t="shared" si="0"/>
        <v>41.529818496110629</v>
      </c>
      <c r="E12" s="19">
        <f t="shared" si="1"/>
        <v>-1353</v>
      </c>
      <c r="I12" s="10"/>
    </row>
    <row r="13" spans="1:9" s="2" customFormat="1" ht="12.75" customHeight="1">
      <c r="A13" s="324" t="s">
        <v>9</v>
      </c>
      <c r="B13" s="325"/>
      <c r="C13" s="325"/>
      <c r="D13" s="325"/>
      <c r="E13" s="325"/>
      <c r="I13" s="10"/>
    </row>
    <row r="14" spans="1:9" s="2" customFormat="1" ht="18" customHeight="1">
      <c r="A14" s="326"/>
      <c r="B14" s="327"/>
      <c r="C14" s="327"/>
      <c r="D14" s="327"/>
      <c r="E14" s="327"/>
      <c r="I14" s="10"/>
    </row>
    <row r="15" spans="1:9" s="2" customFormat="1" ht="20.25" customHeight="1">
      <c r="A15" s="318" t="s">
        <v>0</v>
      </c>
      <c r="B15" s="328" t="s">
        <v>105</v>
      </c>
      <c r="C15" s="328" t="s">
        <v>106</v>
      </c>
      <c r="D15" s="348" t="s">
        <v>1</v>
      </c>
      <c r="E15" s="349"/>
      <c r="I15" s="10"/>
    </row>
    <row r="16" spans="1:9" ht="35.25" customHeight="1">
      <c r="A16" s="319"/>
      <c r="B16" s="328"/>
      <c r="C16" s="328"/>
      <c r="D16" s="17" t="s">
        <v>2</v>
      </c>
      <c r="E16" s="4" t="s">
        <v>107</v>
      </c>
      <c r="I16" s="10"/>
    </row>
    <row r="17" spans="1:9" ht="28.5" customHeight="1">
      <c r="A17" s="8" t="s">
        <v>137</v>
      </c>
      <c r="B17" s="293">
        <v>1245</v>
      </c>
      <c r="C17" s="293">
        <v>277</v>
      </c>
      <c r="D17" s="148">
        <f>C17/B17*100</f>
        <v>22.248995983935743</v>
      </c>
      <c r="E17" s="309">
        <f>C17-B17</f>
        <v>-968</v>
      </c>
      <c r="I17" s="10"/>
    </row>
    <row r="18" spans="1:9" ht="25.5" customHeight="1">
      <c r="A18" s="234" t="s">
        <v>138</v>
      </c>
      <c r="B18" s="293">
        <v>1125</v>
      </c>
      <c r="C18" s="293">
        <v>191</v>
      </c>
      <c r="D18" s="148">
        <f t="shared" ref="D18:D19" si="2">C18/B18*100</f>
        <v>16.977777777777778</v>
      </c>
      <c r="E18" s="20">
        <f t="shared" ref="E18:E19" si="3">C18-B18</f>
        <v>-934</v>
      </c>
      <c r="I18" s="10"/>
    </row>
    <row r="19" spans="1:9" ht="30" customHeight="1">
      <c r="A19" s="13" t="s">
        <v>53</v>
      </c>
      <c r="B19" s="293">
        <v>1015</v>
      </c>
      <c r="C19" s="293">
        <v>95</v>
      </c>
      <c r="D19" s="148">
        <f t="shared" si="2"/>
        <v>9.3596059113300498</v>
      </c>
      <c r="E19" s="20">
        <f t="shared" si="3"/>
        <v>-920</v>
      </c>
      <c r="I19" s="10"/>
    </row>
    <row r="20" spans="1:9">
      <c r="A20" s="315"/>
      <c r="B20" s="315"/>
      <c r="C20" s="315"/>
      <c r="D20" s="315"/>
      <c r="E20" s="315"/>
    </row>
    <row r="21" spans="1:9" ht="30" customHeight="1">
      <c r="A21" s="316"/>
      <c r="B21" s="316"/>
      <c r="C21" s="316"/>
      <c r="D21" s="316"/>
      <c r="E21" s="316"/>
    </row>
    <row r="23" spans="1:9">
      <c r="C23" s="310"/>
    </row>
    <row r="25" spans="1:9">
      <c r="A25" s="310"/>
    </row>
  </sheetData>
  <mergeCells count="12">
    <mergeCell ref="A20:E21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zoomScale="81" zoomScaleNormal="90" zoomScaleSheetLayoutView="81" workbookViewId="0">
      <selection activeCell="M27" sqref="M27"/>
    </sheetView>
  </sheetViews>
  <sheetFormatPr defaultColWidth="9.109375" defaultRowHeight="13.8"/>
  <cols>
    <col min="1" max="1" width="30.6640625" style="288" customWidth="1"/>
    <col min="2" max="2" width="9.5546875" style="288" customWidth="1"/>
    <col min="3" max="3" width="9.33203125" style="288" customWidth="1"/>
    <col min="4" max="4" width="9.109375" style="288" customWidth="1"/>
    <col min="5" max="12" width="9.6640625" style="288" customWidth="1"/>
    <col min="13" max="13" width="11.33203125" style="288" customWidth="1"/>
    <col min="14" max="15" width="9.6640625" style="288" customWidth="1"/>
    <col min="16" max="16" width="11.6640625" style="288" customWidth="1"/>
    <col min="17" max="18" width="9.6640625" style="288" customWidth="1"/>
    <col min="19" max="20" width="8" style="288" customWidth="1"/>
    <col min="21" max="21" width="9.88671875" style="288" customWidth="1"/>
    <col min="22" max="22" width="8.33203125" style="288" customWidth="1"/>
    <col min="23" max="23" width="8.109375" style="288" customWidth="1"/>
    <col min="24" max="24" width="10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9" width="8.88671875" style="288" customWidth="1"/>
    <col min="30" max="30" width="8.6640625" style="288" customWidth="1"/>
    <col min="31" max="31" width="8.109375" style="288" customWidth="1"/>
    <col min="32" max="16384" width="9.109375" style="288"/>
  </cols>
  <sheetData>
    <row r="1" spans="1:33" s="238" customFormat="1" ht="57.75" customHeight="1">
      <c r="A1" s="237" t="s">
        <v>129</v>
      </c>
      <c r="B1" s="331" t="s">
        <v>139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33" s="241" customFormat="1" ht="14.25" customHeight="1">
      <c r="A2" s="239"/>
      <c r="B2" s="239"/>
      <c r="C2" s="239"/>
      <c r="D2" s="239"/>
      <c r="E2" s="239"/>
      <c r="F2" s="239"/>
      <c r="G2" s="239"/>
      <c r="H2" s="240"/>
      <c r="I2" s="239"/>
      <c r="J2" s="239"/>
      <c r="K2" s="239"/>
      <c r="L2" s="240"/>
      <c r="M2" s="239"/>
      <c r="N2" s="239"/>
      <c r="O2" s="239"/>
      <c r="P2" s="299"/>
      <c r="Q2" s="240"/>
      <c r="R2" s="240"/>
      <c r="S2" s="239"/>
      <c r="T2" s="240"/>
      <c r="U2" s="239"/>
      <c r="V2" s="243"/>
      <c r="W2" s="298"/>
      <c r="X2" s="243"/>
      <c r="Y2" s="239"/>
      <c r="Z2" s="239"/>
      <c r="AA2" s="239"/>
      <c r="AC2" s="243"/>
      <c r="AD2" s="299"/>
      <c r="AE2" s="299"/>
      <c r="AF2" s="300"/>
      <c r="AG2" s="299" t="s">
        <v>13</v>
      </c>
    </row>
    <row r="3" spans="1:33" s="245" customFormat="1" ht="60" customHeight="1">
      <c r="A3" s="341"/>
      <c r="B3" s="335" t="s">
        <v>112</v>
      </c>
      <c r="C3" s="336"/>
      <c r="D3" s="337"/>
      <c r="E3" s="338" t="s">
        <v>17</v>
      </c>
      <c r="F3" s="338"/>
      <c r="G3" s="338"/>
      <c r="H3" s="338" t="s">
        <v>113</v>
      </c>
      <c r="I3" s="338"/>
      <c r="J3" s="338"/>
      <c r="K3" s="338" t="s">
        <v>114</v>
      </c>
      <c r="L3" s="338"/>
      <c r="M3" s="338"/>
      <c r="N3" s="338" t="s">
        <v>115</v>
      </c>
      <c r="O3" s="338"/>
      <c r="P3" s="338"/>
      <c r="Q3" s="339" t="s">
        <v>70</v>
      </c>
      <c r="R3" s="339"/>
      <c r="S3" s="338" t="s">
        <v>116</v>
      </c>
      <c r="T3" s="338"/>
      <c r="U3" s="338"/>
      <c r="V3" s="335" t="s">
        <v>14</v>
      </c>
      <c r="W3" s="336"/>
      <c r="X3" s="337"/>
      <c r="Y3" s="335" t="s">
        <v>117</v>
      </c>
      <c r="Z3" s="336"/>
      <c r="AA3" s="337"/>
      <c r="AB3" s="338" t="s">
        <v>118</v>
      </c>
      <c r="AC3" s="338"/>
      <c r="AD3" s="338"/>
      <c r="AE3" s="338" t="s">
        <v>131</v>
      </c>
      <c r="AF3" s="338"/>
      <c r="AG3" s="338"/>
    </row>
    <row r="4" spans="1:33" s="311" customFormat="1" ht="26.25" customHeight="1">
      <c r="A4" s="342"/>
      <c r="B4" s="246" t="s">
        <v>58</v>
      </c>
      <c r="C4" s="246" t="s">
        <v>119</v>
      </c>
      <c r="D4" s="246" t="s">
        <v>2</v>
      </c>
      <c r="E4" s="249" t="s">
        <v>58</v>
      </c>
      <c r="F4" s="249" t="s">
        <v>119</v>
      </c>
      <c r="G4" s="250" t="s">
        <v>2</v>
      </c>
      <c r="H4" s="249" t="s">
        <v>58</v>
      </c>
      <c r="I4" s="249" t="s">
        <v>119</v>
      </c>
      <c r="J4" s="250" t="s">
        <v>2</v>
      </c>
      <c r="K4" s="249" t="s">
        <v>58</v>
      </c>
      <c r="L4" s="249" t="s">
        <v>119</v>
      </c>
      <c r="M4" s="250" t="s">
        <v>2</v>
      </c>
      <c r="N4" s="249" t="s">
        <v>58</v>
      </c>
      <c r="O4" s="249" t="s">
        <v>119</v>
      </c>
      <c r="P4" s="250" t="s">
        <v>2</v>
      </c>
      <c r="Q4" s="249" t="s">
        <v>58</v>
      </c>
      <c r="R4" s="249" t="s">
        <v>119</v>
      </c>
      <c r="S4" s="249" t="s">
        <v>58</v>
      </c>
      <c r="T4" s="249" t="s">
        <v>119</v>
      </c>
      <c r="U4" s="250" t="s">
        <v>2</v>
      </c>
      <c r="V4" s="249" t="s">
        <v>58</v>
      </c>
      <c r="W4" s="249" t="s">
        <v>119</v>
      </c>
      <c r="X4" s="250" t="s">
        <v>2</v>
      </c>
      <c r="Y4" s="246" t="s">
        <v>58</v>
      </c>
      <c r="Z4" s="246" t="s">
        <v>119</v>
      </c>
      <c r="AA4" s="246" t="s">
        <v>2</v>
      </c>
      <c r="AB4" s="249" t="s">
        <v>58</v>
      </c>
      <c r="AC4" s="249" t="s">
        <v>119</v>
      </c>
      <c r="AD4" s="250" t="s">
        <v>2</v>
      </c>
      <c r="AE4" s="249" t="s">
        <v>58</v>
      </c>
      <c r="AF4" s="301" t="s">
        <v>119</v>
      </c>
      <c r="AG4" s="250" t="s">
        <v>2</v>
      </c>
    </row>
    <row r="5" spans="1:33" s="304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8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5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5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3" s="269" customFormat="1" ht="16.5" customHeight="1">
      <c r="A6" s="261" t="s">
        <v>16</v>
      </c>
      <c r="B6" s="305">
        <f>SUM(B7:B10)</f>
        <v>3148</v>
      </c>
      <c r="C6" s="263">
        <f>SUM(C7:C10)</f>
        <v>1692</v>
      </c>
      <c r="D6" s="264">
        <f>C6/B6*100</f>
        <v>53.748411689961884</v>
      </c>
      <c r="E6" s="265">
        <f>SUM(E7:E10)</f>
        <v>2426</v>
      </c>
      <c r="F6" s="265">
        <f>SUM(F7:F10)</f>
        <v>1391</v>
      </c>
      <c r="G6" s="266">
        <f>F6/E6*100</f>
        <v>57.337180544105529</v>
      </c>
      <c r="H6" s="262">
        <f>SUM(H7:H10)</f>
        <v>2393</v>
      </c>
      <c r="I6" s="265">
        <f>SUM(I7:I10)</f>
        <v>709</v>
      </c>
      <c r="J6" s="266">
        <f>I6/H6*100</f>
        <v>29.628081905557877</v>
      </c>
      <c r="K6" s="265">
        <f>SUM(K7:K10)</f>
        <v>637</v>
      </c>
      <c r="L6" s="262">
        <f>SUM(L7:L10)</f>
        <v>407</v>
      </c>
      <c r="M6" s="266">
        <f>L6/K6*100</f>
        <v>63.893249607535317</v>
      </c>
      <c r="N6" s="265">
        <f>SUM(N7:N10)</f>
        <v>58</v>
      </c>
      <c r="O6" s="265">
        <f>SUM(O7:O10)</f>
        <v>70</v>
      </c>
      <c r="P6" s="266">
        <f>O6/N6*100</f>
        <v>120.68965517241379</v>
      </c>
      <c r="Q6" s="262">
        <f>SUM(Q7:Q10)</f>
        <v>0</v>
      </c>
      <c r="R6" s="262">
        <f>SUM(R7:R10)</f>
        <v>60</v>
      </c>
      <c r="S6" s="265">
        <f>SUM(S7:S10)</f>
        <v>48</v>
      </c>
      <c r="T6" s="262">
        <f>SUM(T7:T10)</f>
        <v>55</v>
      </c>
      <c r="U6" s="266">
        <f t="shared" ref="U6:U10" si="0">T6/S6*100</f>
        <v>114.58333333333333</v>
      </c>
      <c r="V6" s="265">
        <f>SUM(V7:V10)</f>
        <v>2314</v>
      </c>
      <c r="W6" s="262">
        <f>SUM(W7:W10)</f>
        <v>961</v>
      </c>
      <c r="X6" s="266">
        <f>W6/V6*100</f>
        <v>41.529818496110629</v>
      </c>
      <c r="Y6" s="305">
        <f>SUM(Y7:Y10)</f>
        <v>1245</v>
      </c>
      <c r="Z6" s="263">
        <f>SUM(Z7:Z10)</f>
        <v>277</v>
      </c>
      <c r="AA6" s="264">
        <f>Z6/Y6*100</f>
        <v>22.248995983935743</v>
      </c>
      <c r="AB6" s="265">
        <f>SUM(AB7:AB10)</f>
        <v>1125</v>
      </c>
      <c r="AC6" s="265">
        <f>SUM(AC7:AC10)</f>
        <v>191</v>
      </c>
      <c r="AD6" s="266">
        <f>AC6/AB6*100</f>
        <v>16.977777777777778</v>
      </c>
      <c r="AE6" s="265">
        <f>SUM(AE7:AE10)</f>
        <v>1015</v>
      </c>
      <c r="AF6" s="262">
        <f>SUM(AF7:AF10)</f>
        <v>95</v>
      </c>
      <c r="AG6" s="266">
        <f>AF6/AE6*100</f>
        <v>9.3596059113300498</v>
      </c>
    </row>
    <row r="7" spans="1:33" s="270" customFormat="1" ht="21" customHeight="1">
      <c r="A7" s="279" t="s">
        <v>120</v>
      </c>
      <c r="B7" s="272">
        <v>1615</v>
      </c>
      <c r="C7" s="273">
        <v>783</v>
      </c>
      <c r="D7" s="264">
        <f t="shared" ref="D7:D10" si="1">C7/B7*100</f>
        <v>48.482972136222912</v>
      </c>
      <c r="E7" s="273">
        <v>1115</v>
      </c>
      <c r="F7" s="276">
        <v>583</v>
      </c>
      <c r="G7" s="266">
        <f t="shared" ref="G7:G10" si="2">F7/E7*100</f>
        <v>52.286995515695068</v>
      </c>
      <c r="H7" s="275">
        <v>1104</v>
      </c>
      <c r="I7" s="276">
        <v>337</v>
      </c>
      <c r="J7" s="266">
        <f t="shared" ref="J7:J10" si="3">I7/H7*100</f>
        <v>30.525362318840582</v>
      </c>
      <c r="K7" s="273">
        <v>377</v>
      </c>
      <c r="L7" s="275">
        <v>212</v>
      </c>
      <c r="M7" s="266">
        <f t="shared" ref="M7:M10" si="4">L7/K7*100</f>
        <v>56.233421750663126</v>
      </c>
      <c r="N7" s="273">
        <v>37</v>
      </c>
      <c r="O7" s="312">
        <v>38</v>
      </c>
      <c r="P7" s="266">
        <f t="shared" ref="P7:P8" si="5">O7/N7*100</f>
        <v>102.70270270270269</v>
      </c>
      <c r="Q7" s="275">
        <v>0</v>
      </c>
      <c r="R7" s="313">
        <v>34</v>
      </c>
      <c r="S7" s="273">
        <v>25</v>
      </c>
      <c r="T7" s="275">
        <v>20</v>
      </c>
      <c r="U7" s="266">
        <f t="shared" si="0"/>
        <v>80</v>
      </c>
      <c r="V7" s="273">
        <v>1035</v>
      </c>
      <c r="W7" s="275">
        <v>400</v>
      </c>
      <c r="X7" s="266">
        <f t="shared" ref="X7:X10" si="6">W7/V7*100</f>
        <v>38.647342995169083</v>
      </c>
      <c r="Y7" s="272">
        <v>542</v>
      </c>
      <c r="Z7" s="273">
        <v>136</v>
      </c>
      <c r="AA7" s="264">
        <f t="shared" ref="AA7:AA10" si="7">Z7/Y7*100</f>
        <v>25.092250922509223</v>
      </c>
      <c r="AB7" s="273">
        <v>457</v>
      </c>
      <c r="AC7" s="314">
        <v>69</v>
      </c>
      <c r="AD7" s="266">
        <f t="shared" ref="AD7:AD10" si="8">AC7/AB7*100</f>
        <v>15.098468271334792</v>
      </c>
      <c r="AE7" s="273">
        <v>397</v>
      </c>
      <c r="AF7" s="275">
        <v>33</v>
      </c>
      <c r="AG7" s="266">
        <f t="shared" ref="AG7:AG10" si="9">AF7/AE7*100</f>
        <v>8.3123425692695214</v>
      </c>
    </row>
    <row r="8" spans="1:33" s="283" customFormat="1" ht="23.25" customHeight="1">
      <c r="A8" s="279" t="s">
        <v>121</v>
      </c>
      <c r="B8" s="272">
        <v>840</v>
      </c>
      <c r="C8" s="273">
        <v>535</v>
      </c>
      <c r="D8" s="264">
        <f t="shared" si="1"/>
        <v>63.69047619047619</v>
      </c>
      <c r="E8" s="273">
        <v>704</v>
      </c>
      <c r="F8" s="276">
        <v>467</v>
      </c>
      <c r="G8" s="266">
        <f t="shared" si="2"/>
        <v>66.335227272727266</v>
      </c>
      <c r="H8" s="275">
        <v>691</v>
      </c>
      <c r="I8" s="276">
        <v>219</v>
      </c>
      <c r="J8" s="266">
        <f t="shared" si="3"/>
        <v>31.693198263386396</v>
      </c>
      <c r="K8" s="273">
        <v>158</v>
      </c>
      <c r="L8" s="275">
        <v>114</v>
      </c>
      <c r="M8" s="266">
        <f t="shared" si="4"/>
        <v>72.151898734177209</v>
      </c>
      <c r="N8" s="273">
        <v>14</v>
      </c>
      <c r="O8" s="273">
        <v>17</v>
      </c>
      <c r="P8" s="266">
        <f t="shared" si="5"/>
        <v>121.42857142857142</v>
      </c>
      <c r="Q8" s="275">
        <v>0</v>
      </c>
      <c r="R8" s="275">
        <v>18</v>
      </c>
      <c r="S8" s="273">
        <v>12</v>
      </c>
      <c r="T8" s="275">
        <v>19</v>
      </c>
      <c r="U8" s="266">
        <f t="shared" si="0"/>
        <v>158.33333333333331</v>
      </c>
      <c r="V8" s="273">
        <v>692</v>
      </c>
      <c r="W8" s="275">
        <v>317</v>
      </c>
      <c r="X8" s="266">
        <f t="shared" si="6"/>
        <v>45.809248554913296</v>
      </c>
      <c r="Y8" s="272">
        <v>398</v>
      </c>
      <c r="Z8" s="273">
        <v>87</v>
      </c>
      <c r="AA8" s="264">
        <f t="shared" si="7"/>
        <v>21.859296482412059</v>
      </c>
      <c r="AB8" s="273">
        <v>371</v>
      </c>
      <c r="AC8" s="314">
        <v>74</v>
      </c>
      <c r="AD8" s="266">
        <f t="shared" si="8"/>
        <v>19.946091644204852</v>
      </c>
      <c r="AE8" s="273">
        <v>340</v>
      </c>
      <c r="AF8" s="275">
        <v>44</v>
      </c>
      <c r="AG8" s="266">
        <f t="shared" si="9"/>
        <v>12.941176470588237</v>
      </c>
    </row>
    <row r="9" spans="1:33" s="270" customFormat="1" ht="21.75" customHeight="1">
      <c r="A9" s="287" t="s">
        <v>122</v>
      </c>
      <c r="B9" s="285">
        <v>342</v>
      </c>
      <c r="C9" s="286">
        <v>171</v>
      </c>
      <c r="D9" s="264">
        <f t="shared" si="1"/>
        <v>50</v>
      </c>
      <c r="E9" s="273">
        <v>305</v>
      </c>
      <c r="F9" s="276">
        <v>159</v>
      </c>
      <c r="G9" s="266">
        <f t="shared" si="2"/>
        <v>52.131147540983605</v>
      </c>
      <c r="H9" s="275">
        <v>303</v>
      </c>
      <c r="I9" s="276">
        <v>71</v>
      </c>
      <c r="J9" s="266">
        <f t="shared" si="3"/>
        <v>23.432343234323433</v>
      </c>
      <c r="K9" s="273">
        <v>41</v>
      </c>
      <c r="L9" s="275">
        <v>39</v>
      </c>
      <c r="M9" s="266">
        <f t="shared" si="4"/>
        <v>95.121951219512198</v>
      </c>
      <c r="N9" s="273">
        <v>4</v>
      </c>
      <c r="O9" s="273">
        <v>7</v>
      </c>
      <c r="P9" s="266" t="s">
        <v>140</v>
      </c>
      <c r="Q9" s="275">
        <v>0</v>
      </c>
      <c r="R9" s="275">
        <v>4</v>
      </c>
      <c r="S9" s="273">
        <v>4</v>
      </c>
      <c r="T9" s="275">
        <v>6</v>
      </c>
      <c r="U9" s="266">
        <f t="shared" si="0"/>
        <v>150</v>
      </c>
      <c r="V9" s="273">
        <v>303</v>
      </c>
      <c r="W9" s="275">
        <v>112</v>
      </c>
      <c r="X9" s="266">
        <f t="shared" si="6"/>
        <v>36.963696369636963</v>
      </c>
      <c r="Y9" s="285">
        <v>158</v>
      </c>
      <c r="Z9" s="286">
        <v>19</v>
      </c>
      <c r="AA9" s="264">
        <f t="shared" si="7"/>
        <v>12.025316455696203</v>
      </c>
      <c r="AB9" s="273">
        <v>157</v>
      </c>
      <c r="AC9" s="286">
        <v>16</v>
      </c>
      <c r="AD9" s="266">
        <f t="shared" si="8"/>
        <v>10.191082802547772</v>
      </c>
      <c r="AE9" s="273">
        <v>148</v>
      </c>
      <c r="AF9" s="275">
        <v>7</v>
      </c>
      <c r="AG9" s="266">
        <f t="shared" si="9"/>
        <v>4.7297297297297298</v>
      </c>
    </row>
    <row r="10" spans="1:33" s="270" customFormat="1" ht="21" customHeight="1">
      <c r="A10" s="287" t="s">
        <v>123</v>
      </c>
      <c r="B10" s="285">
        <v>351</v>
      </c>
      <c r="C10" s="286">
        <v>203</v>
      </c>
      <c r="D10" s="264">
        <f t="shared" si="1"/>
        <v>57.834757834757831</v>
      </c>
      <c r="E10" s="273">
        <v>302</v>
      </c>
      <c r="F10" s="276">
        <v>182</v>
      </c>
      <c r="G10" s="266">
        <f t="shared" si="2"/>
        <v>60.264900662251655</v>
      </c>
      <c r="H10" s="275">
        <v>295</v>
      </c>
      <c r="I10" s="276">
        <v>82</v>
      </c>
      <c r="J10" s="266">
        <f t="shared" si="3"/>
        <v>27.796610169491526</v>
      </c>
      <c r="K10" s="273">
        <v>61</v>
      </c>
      <c r="L10" s="275">
        <v>42</v>
      </c>
      <c r="M10" s="266">
        <f t="shared" si="4"/>
        <v>68.852459016393439</v>
      </c>
      <c r="N10" s="273">
        <v>3</v>
      </c>
      <c r="O10" s="273">
        <v>8</v>
      </c>
      <c r="P10" s="266" t="s">
        <v>141</v>
      </c>
      <c r="Q10" s="275">
        <v>0</v>
      </c>
      <c r="R10" s="275">
        <v>4</v>
      </c>
      <c r="S10" s="273">
        <v>7</v>
      </c>
      <c r="T10" s="275">
        <v>10</v>
      </c>
      <c r="U10" s="266">
        <f t="shared" si="0"/>
        <v>142.85714285714286</v>
      </c>
      <c r="V10" s="273">
        <v>284</v>
      </c>
      <c r="W10" s="275">
        <v>132</v>
      </c>
      <c r="X10" s="266">
        <f t="shared" si="6"/>
        <v>46.478873239436616</v>
      </c>
      <c r="Y10" s="285">
        <v>147</v>
      </c>
      <c r="Z10" s="286">
        <v>35</v>
      </c>
      <c r="AA10" s="264">
        <f t="shared" si="7"/>
        <v>23.809523809523807</v>
      </c>
      <c r="AB10" s="273">
        <v>140</v>
      </c>
      <c r="AC10" s="286">
        <v>32</v>
      </c>
      <c r="AD10" s="266">
        <f t="shared" si="8"/>
        <v>22.857142857142858</v>
      </c>
      <c r="AE10" s="273">
        <v>130</v>
      </c>
      <c r="AF10" s="275">
        <v>11</v>
      </c>
      <c r="AG10" s="266">
        <f t="shared" si="9"/>
        <v>8.4615384615384617</v>
      </c>
    </row>
    <row r="11" spans="1:33">
      <c r="N11" s="290"/>
      <c r="O11" s="290"/>
      <c r="P11" s="290"/>
      <c r="Q11" s="290"/>
      <c r="R11" s="290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</row>
    <row r="12" spans="1:33" ht="30" customHeight="1">
      <c r="N12" s="290"/>
      <c r="O12" s="290"/>
      <c r="P12" s="290"/>
      <c r="Q12" s="290"/>
      <c r="R12" s="29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</row>
    <row r="13" spans="1:33"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AB13" s="290"/>
      <c r="AC13" s="290"/>
      <c r="AD13" s="290"/>
    </row>
    <row r="14" spans="1:33"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AB14" s="290"/>
      <c r="AC14" s="290"/>
      <c r="AD14" s="290"/>
    </row>
    <row r="15" spans="1:33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AB15" s="290"/>
      <c r="AC15" s="290"/>
      <c r="AD15" s="290"/>
    </row>
    <row r="16" spans="1:33"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AB16" s="290"/>
      <c r="AC16" s="290"/>
      <c r="AD16" s="290"/>
    </row>
    <row r="17" spans="14:30"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AB17" s="290"/>
      <c r="AC17" s="290"/>
      <c r="AD17" s="290"/>
    </row>
    <row r="18" spans="14:30"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AB18" s="290"/>
      <c r="AC18" s="290"/>
      <c r="AD18" s="290"/>
    </row>
    <row r="19" spans="14:30"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AB19" s="290"/>
      <c r="AC19" s="290"/>
      <c r="AD19" s="290"/>
    </row>
    <row r="20" spans="14:30"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AB20" s="290"/>
      <c r="AC20" s="290"/>
      <c r="AD20" s="290"/>
    </row>
    <row r="21" spans="14:30"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AB21" s="290"/>
      <c r="AC21" s="290"/>
      <c r="AD21" s="290"/>
    </row>
    <row r="22" spans="14:30"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AB22" s="290"/>
      <c r="AC22" s="290"/>
      <c r="AD22" s="290"/>
    </row>
    <row r="23" spans="14:30"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AB23" s="290"/>
      <c r="AC23" s="290"/>
      <c r="AD23" s="290"/>
    </row>
    <row r="24" spans="14:30"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AB24" s="290"/>
      <c r="AC24" s="290"/>
      <c r="AD24" s="290"/>
    </row>
    <row r="25" spans="14:30"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AB25" s="290"/>
      <c r="AC25" s="290"/>
      <c r="AD25" s="290"/>
    </row>
    <row r="26" spans="14:30"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AB26" s="290"/>
      <c r="AC26" s="290"/>
      <c r="AD26" s="290"/>
    </row>
    <row r="27" spans="14:30"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AB27" s="290"/>
      <c r="AC27" s="290"/>
      <c r="AD27" s="290"/>
    </row>
    <row r="28" spans="14:30"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AB28" s="290"/>
      <c r="AC28" s="290"/>
      <c r="AD28" s="290"/>
    </row>
    <row r="29" spans="14:30"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AB29" s="290"/>
      <c r="AC29" s="290"/>
      <c r="AD29" s="290"/>
    </row>
    <row r="30" spans="14:30"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AB30" s="290"/>
      <c r="AC30" s="290"/>
      <c r="AD30" s="290"/>
    </row>
    <row r="31" spans="14:30"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AB31" s="290"/>
      <c r="AC31" s="290"/>
      <c r="AD31" s="290"/>
    </row>
    <row r="32" spans="14:30"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AB32" s="290"/>
      <c r="AC32" s="290"/>
      <c r="AD32" s="290"/>
    </row>
    <row r="33" spans="14:30"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AB33" s="290"/>
      <c r="AC33" s="290"/>
      <c r="AD33" s="290"/>
    </row>
    <row r="34" spans="14:30"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AB34" s="290"/>
      <c r="AC34" s="290"/>
      <c r="AD34" s="290"/>
    </row>
    <row r="35" spans="14:30"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AB35" s="290"/>
      <c r="AC35" s="290"/>
      <c r="AD35" s="290"/>
    </row>
    <row r="36" spans="14:30"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AB36" s="290"/>
      <c r="AC36" s="290"/>
      <c r="AD36" s="290"/>
    </row>
    <row r="37" spans="14:30"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AB37" s="290"/>
      <c r="AC37" s="290"/>
      <c r="AD37" s="290"/>
    </row>
    <row r="38" spans="14:30"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AB38" s="290"/>
      <c r="AC38" s="290"/>
      <c r="AD38" s="290"/>
    </row>
    <row r="39" spans="14:30"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AB39" s="290"/>
      <c r="AC39" s="290"/>
      <c r="AD39" s="290"/>
    </row>
    <row r="40" spans="14:30"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AB40" s="290"/>
      <c r="AC40" s="290"/>
      <c r="AD40" s="290"/>
    </row>
    <row r="41" spans="14:30"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AB41" s="290"/>
      <c r="AC41" s="290"/>
      <c r="AD41" s="290"/>
    </row>
    <row r="42" spans="14:30"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AB42" s="290"/>
      <c r="AC42" s="290"/>
      <c r="AD42" s="290"/>
    </row>
    <row r="43" spans="14:30"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AB43" s="290"/>
      <c r="AC43" s="290"/>
      <c r="AD43" s="290"/>
    </row>
    <row r="44" spans="14:30"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AB44" s="290"/>
      <c r="AC44" s="290"/>
      <c r="AD44" s="290"/>
    </row>
    <row r="45" spans="14:30"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AB45" s="290"/>
      <c r="AC45" s="290"/>
      <c r="AD45" s="290"/>
    </row>
    <row r="46" spans="14:30"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AB46" s="290"/>
      <c r="AC46" s="290"/>
      <c r="AD46" s="290"/>
    </row>
    <row r="47" spans="14:30"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AB47" s="290"/>
      <c r="AC47" s="290"/>
      <c r="AD47" s="290"/>
    </row>
    <row r="48" spans="14:30"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AB48" s="290"/>
      <c r="AC48" s="290"/>
      <c r="AD48" s="290"/>
    </row>
    <row r="49" spans="14:30"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AB49" s="290"/>
      <c r="AC49" s="290"/>
      <c r="AD49" s="290"/>
    </row>
    <row r="50" spans="14:30"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AB50" s="290"/>
      <c r="AC50" s="290"/>
      <c r="AD50" s="290"/>
    </row>
    <row r="51" spans="14:30"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AB51" s="290"/>
      <c r="AC51" s="290"/>
      <c r="AD51" s="290"/>
    </row>
    <row r="52" spans="14:30"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AB52" s="290"/>
      <c r="AC52" s="290"/>
      <c r="AD52" s="290"/>
    </row>
    <row r="53" spans="14:30"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AB53" s="290"/>
      <c r="AC53" s="290"/>
      <c r="AD53" s="290"/>
    </row>
    <row r="54" spans="14:30"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AB54" s="290"/>
      <c r="AC54" s="290"/>
      <c r="AD54" s="290"/>
    </row>
    <row r="55" spans="14:30"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AB55" s="290"/>
      <c r="AC55" s="290"/>
      <c r="AD55" s="290"/>
    </row>
    <row r="56" spans="14:30"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AB56" s="290"/>
      <c r="AC56" s="290"/>
      <c r="AD56" s="290"/>
    </row>
    <row r="57" spans="14:30"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AB57" s="290"/>
      <c r="AC57" s="290"/>
      <c r="AD57" s="290"/>
    </row>
    <row r="58" spans="14:30"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AB58" s="290"/>
      <c r="AC58" s="290"/>
      <c r="AD58" s="290"/>
    </row>
    <row r="59" spans="14:30"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AB59" s="290"/>
      <c r="AC59" s="290"/>
      <c r="AD59" s="290"/>
    </row>
    <row r="60" spans="14:30"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AB60" s="290"/>
      <c r="AC60" s="290"/>
      <c r="AD60" s="290"/>
    </row>
    <row r="61" spans="14:30"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AB61" s="290"/>
      <c r="AC61" s="290"/>
      <c r="AD61" s="290"/>
    </row>
    <row r="62" spans="14:30"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AB62" s="290"/>
      <c r="AC62" s="290"/>
      <c r="AD62" s="290"/>
    </row>
  </sheetData>
  <mergeCells count="14">
    <mergeCell ref="S11:AG12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2"/>
  <sheetViews>
    <sheetView view="pageBreakPreview" topLeftCell="A2" zoomScale="80" zoomScaleNormal="70" zoomScaleSheetLayoutView="80" workbookViewId="0">
      <selection activeCell="I13" sqref="I13"/>
    </sheetView>
  </sheetViews>
  <sheetFormatPr defaultColWidth="8" defaultRowHeight="13.2"/>
  <cols>
    <col min="1" max="1" width="61.44140625" style="1" customWidth="1"/>
    <col min="2" max="2" width="17.10937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44" t="s">
        <v>23</v>
      </c>
      <c r="B1" s="344"/>
      <c r="C1" s="344"/>
      <c r="D1" s="344"/>
      <c r="E1" s="344"/>
    </row>
    <row r="2" spans="1:11" ht="23.25" customHeight="1">
      <c r="A2" s="344" t="s">
        <v>48</v>
      </c>
      <c r="B2" s="344"/>
      <c r="C2" s="344"/>
      <c r="D2" s="344"/>
      <c r="E2" s="344"/>
    </row>
    <row r="3" spans="1:11" ht="6" customHeight="1">
      <c r="A3" s="45"/>
    </row>
    <row r="4" spans="1:11" s="2" customFormat="1" ht="23.25" customHeight="1">
      <c r="A4" s="328"/>
      <c r="B4" s="320" t="s">
        <v>74</v>
      </c>
      <c r="C4" s="320" t="s">
        <v>75</v>
      </c>
      <c r="D4" s="348" t="s">
        <v>1</v>
      </c>
      <c r="E4" s="349"/>
    </row>
    <row r="5" spans="1:11" s="2" customFormat="1" ht="32.25" customHeight="1">
      <c r="A5" s="328"/>
      <c r="B5" s="321"/>
      <c r="C5" s="321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3" t="s">
        <v>83</v>
      </c>
      <c r="B7" s="144">
        <v>10156</v>
      </c>
      <c r="C7" s="144">
        <v>4870</v>
      </c>
      <c r="D7" s="148">
        <f>C7/B7*100</f>
        <v>47.951949586451356</v>
      </c>
      <c r="E7" s="146">
        <f>C7-B7</f>
        <v>-5286</v>
      </c>
    </row>
    <row r="8" spans="1:11" s="2" customFormat="1" ht="31.5" customHeight="1">
      <c r="A8" s="8" t="s">
        <v>49</v>
      </c>
      <c r="B8" s="48">
        <v>8801</v>
      </c>
      <c r="C8" s="18">
        <v>4043</v>
      </c>
      <c r="D8" s="9">
        <f>C8/B8*100</f>
        <v>45.937961595273265</v>
      </c>
      <c r="E8" s="129">
        <f>C8-B8</f>
        <v>-4758</v>
      </c>
      <c r="K8" s="10"/>
    </row>
    <row r="9" spans="1:11" s="2" customFormat="1" ht="31.5" customHeight="1">
      <c r="A9" s="229" t="s">
        <v>86</v>
      </c>
      <c r="B9" s="48">
        <v>5629</v>
      </c>
      <c r="C9" s="18">
        <v>2386</v>
      </c>
      <c r="D9" s="9">
        <f>C9/B9*100</f>
        <v>42.387635459228996</v>
      </c>
      <c r="E9" s="129">
        <f>C9-B9</f>
        <v>-3243</v>
      </c>
      <c r="K9" s="10"/>
    </row>
    <row r="10" spans="1:11" s="2" customFormat="1" ht="54.75" customHeight="1">
      <c r="A10" s="11" t="s">
        <v>87</v>
      </c>
      <c r="B10" s="18">
        <v>2296</v>
      </c>
      <c r="C10" s="18">
        <v>1473</v>
      </c>
      <c r="D10" s="9">
        <f t="shared" ref="D10:D14" si="0">C10/B10*100</f>
        <v>64.155052264808361</v>
      </c>
      <c r="E10" s="129">
        <f t="shared" ref="E10:E14" si="1">C10-B10</f>
        <v>-823</v>
      </c>
      <c r="K10" s="10"/>
    </row>
    <row r="11" spans="1:11" s="2" customFormat="1" ht="35.25" customHeight="1">
      <c r="A11" s="12" t="s">
        <v>6</v>
      </c>
      <c r="B11" s="18">
        <v>428</v>
      </c>
      <c r="C11" s="18">
        <v>307</v>
      </c>
      <c r="D11" s="9">
        <f t="shared" si="0"/>
        <v>71.728971962616825</v>
      </c>
      <c r="E11" s="129">
        <f t="shared" si="1"/>
        <v>-121</v>
      </c>
      <c r="K11" s="10"/>
    </row>
    <row r="12" spans="1:11" s="2" customFormat="1" ht="35.25" customHeight="1">
      <c r="A12" s="12" t="s">
        <v>73</v>
      </c>
      <c r="B12" s="18">
        <v>0</v>
      </c>
      <c r="C12" s="18">
        <v>19</v>
      </c>
      <c r="D12" s="9">
        <v>0</v>
      </c>
      <c r="E12" s="129">
        <f t="shared" si="1"/>
        <v>19</v>
      </c>
      <c r="K12" s="10"/>
    </row>
    <row r="13" spans="1:11" s="2" customFormat="1" ht="45.75" customHeight="1">
      <c r="A13" s="12" t="s">
        <v>51</v>
      </c>
      <c r="B13" s="128">
        <v>337</v>
      </c>
      <c r="C13" s="18">
        <v>251</v>
      </c>
      <c r="D13" s="9">
        <f t="shared" si="0"/>
        <v>74.480712166172097</v>
      </c>
      <c r="E13" s="129">
        <f t="shared" si="1"/>
        <v>-86</v>
      </c>
      <c r="K13" s="10"/>
    </row>
    <row r="14" spans="1:11" s="2" customFormat="1" ht="55.5" customHeight="1">
      <c r="A14" s="12" t="s">
        <v>52</v>
      </c>
      <c r="B14" s="18">
        <v>7251</v>
      </c>
      <c r="C14" s="18">
        <v>3044</v>
      </c>
      <c r="D14" s="9">
        <f t="shared" si="0"/>
        <v>41.980416494276653</v>
      </c>
      <c r="E14" s="129">
        <f t="shared" si="1"/>
        <v>-4207</v>
      </c>
      <c r="K14" s="10"/>
    </row>
    <row r="15" spans="1:11" s="2" customFormat="1" ht="12.75" customHeight="1">
      <c r="A15" s="324" t="s">
        <v>9</v>
      </c>
      <c r="B15" s="325"/>
      <c r="C15" s="325"/>
      <c r="D15" s="325"/>
      <c r="E15" s="325"/>
      <c r="K15" s="10"/>
    </row>
    <row r="16" spans="1:11" s="2" customFormat="1" ht="15" customHeight="1">
      <c r="A16" s="326"/>
      <c r="B16" s="327"/>
      <c r="C16" s="327"/>
      <c r="D16" s="327"/>
      <c r="E16" s="327"/>
      <c r="K16" s="10"/>
    </row>
    <row r="17" spans="1:11" s="2" customFormat="1" ht="20.25" customHeight="1">
      <c r="A17" s="318" t="s">
        <v>0</v>
      </c>
      <c r="B17" s="328" t="s">
        <v>77</v>
      </c>
      <c r="C17" s="328" t="s">
        <v>76</v>
      </c>
      <c r="D17" s="348" t="s">
        <v>1</v>
      </c>
      <c r="E17" s="349"/>
      <c r="K17" s="10"/>
    </row>
    <row r="18" spans="1:11" ht="35.25" customHeight="1">
      <c r="A18" s="319"/>
      <c r="B18" s="328"/>
      <c r="C18" s="328"/>
      <c r="D18" s="3" t="s">
        <v>2</v>
      </c>
      <c r="E18" s="4" t="s">
        <v>10</v>
      </c>
      <c r="K18" s="10"/>
    </row>
    <row r="19" spans="1:11" ht="24" customHeight="1">
      <c r="A19" s="154" t="s">
        <v>88</v>
      </c>
      <c r="B19" s="142">
        <v>2525</v>
      </c>
      <c r="C19" s="142">
        <v>1020</v>
      </c>
      <c r="D19" s="149">
        <f>C19/B19*100</f>
        <v>40.396039603960396</v>
      </c>
      <c r="E19" s="175">
        <f>C19-B19</f>
        <v>-1505</v>
      </c>
      <c r="K19" s="10"/>
    </row>
    <row r="20" spans="1:11" ht="25.5" customHeight="1">
      <c r="A20" s="13" t="s">
        <v>89</v>
      </c>
      <c r="B20" s="50">
        <v>2366</v>
      </c>
      <c r="C20" s="49">
        <v>762</v>
      </c>
      <c r="D20" s="46">
        <f t="shared" ref="D20:D21" si="2">C20/B20*100</f>
        <v>32.206255283178358</v>
      </c>
      <c r="E20" s="51">
        <f t="shared" ref="E20:E21" si="3">C20-B20</f>
        <v>-1604</v>
      </c>
      <c r="K20" s="10"/>
    </row>
    <row r="21" spans="1:11" ht="34.200000000000003" customHeight="1">
      <c r="A21" s="13" t="s">
        <v>53</v>
      </c>
      <c r="B21" s="50">
        <v>1818</v>
      </c>
      <c r="C21" s="49">
        <v>337</v>
      </c>
      <c r="D21" s="46">
        <f t="shared" si="2"/>
        <v>18.536853685368538</v>
      </c>
      <c r="E21" s="51">
        <f t="shared" si="3"/>
        <v>-1481</v>
      </c>
      <c r="K21" s="10"/>
    </row>
    <row r="22" spans="1:11" ht="12.6" customHeight="1">
      <c r="A22" s="343"/>
      <c r="B22" s="343"/>
      <c r="C22" s="343"/>
      <c r="D22" s="343"/>
      <c r="E22" s="343"/>
    </row>
  </sheetData>
  <mergeCells count="12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2023-07-12T12:41:24Z</cp:lastPrinted>
  <dcterms:created xsi:type="dcterms:W3CDTF">2021-01-25T09:15:06Z</dcterms:created>
  <dcterms:modified xsi:type="dcterms:W3CDTF">2023-12-13T12:18:42Z</dcterms:modified>
</cp:coreProperties>
</file>