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 activeTab="5"/>
  </bookViews>
  <sheets>
    <sheet name="1 " sheetId="2" r:id="rId1"/>
    <sheet name="2" sheetId="3" r:id="rId2"/>
    <sheet name="3" sheetId="4" r:id="rId3"/>
    <sheet name="4" sheetId="5" r:id="rId4"/>
    <sheet name="5" sheetId="7" r:id="rId5"/>
    <sheet name="6" sheetId="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 localSheetId="4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5" hidden="1">'6'!$A$9:$BS$9</definedName>
    <definedName name="ACwvu.форма7." localSheetId="2" hidden="1">'3'!#REF!</definedName>
    <definedName name="ACwvu.форма7." localSheetId="3" hidden="1">'4'!#REF!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[4]Sheet3!$A$3</definedName>
    <definedName name="hjj" localSheetId="2">[4]Sheet3!$A$3</definedName>
    <definedName name="hjj" localSheetId="3">[4]Sheet3!$A$3</definedName>
    <definedName name="hjj" localSheetId="4">[5]Sheet3!$A$3</definedName>
    <definedName name="hjj">[6]Sheet3!$A$3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'!$A$1:$C$10</definedName>
    <definedName name="_xlnm.Print_Area" localSheetId="1">'2'!$B$1:$F$28</definedName>
    <definedName name="_xlnm.Print_Area" localSheetId="2">'3'!$A$1:$E$25</definedName>
    <definedName name="_xlnm.Print_Area" localSheetId="3">'4'!$A$1:$E$15</definedName>
    <definedName name="_xlnm.Print_Area" localSheetId="4">'5'!$A$1:$F$31</definedName>
    <definedName name="_xlnm.Print_Area" localSheetId="5">'6'!$A$1:$BT$32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[7]Sheet3!$A$2</definedName>
    <definedName name="ц" localSheetId="2">[7]Sheet3!$A$2</definedName>
    <definedName name="ц" localSheetId="3">[7]Sheet3!$A$2</definedName>
    <definedName name="ц" localSheetId="4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11" i="3" l="1"/>
  <c r="F12" i="3"/>
  <c r="F13" i="3"/>
  <c r="AM23" i="1" l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D10" i="5" l="1"/>
  <c r="D11" i="5"/>
  <c r="D12" i="5"/>
  <c r="D14" i="5"/>
  <c r="D11" i="4"/>
  <c r="D14" i="4"/>
  <c r="D16" i="4"/>
  <c r="D19" i="4"/>
  <c r="D21" i="4"/>
  <c r="E7" i="4"/>
  <c r="E8" i="4"/>
  <c r="E9" i="4"/>
  <c r="E10" i="4"/>
  <c r="E11" i="4"/>
  <c r="E14" i="4"/>
  <c r="E16" i="4"/>
  <c r="E19" i="4"/>
  <c r="E21" i="4"/>
  <c r="E22" i="4"/>
  <c r="E23" i="4"/>
  <c r="E24" i="4"/>
  <c r="F8" i="3"/>
  <c r="F9" i="3"/>
  <c r="F10" i="3"/>
  <c r="F14" i="3"/>
  <c r="F15" i="3"/>
  <c r="F16" i="3"/>
  <c r="F17" i="3"/>
  <c r="F18" i="3"/>
  <c r="F19" i="3"/>
  <c r="F21" i="3"/>
  <c r="F22" i="3"/>
  <c r="F23" i="3"/>
  <c r="F24" i="3"/>
  <c r="F25" i="3"/>
  <c r="F27" i="3"/>
  <c r="F28" i="3"/>
  <c r="E8" i="3"/>
  <c r="E14" i="3"/>
  <c r="E15" i="3"/>
  <c r="E17" i="3"/>
  <c r="E18" i="3"/>
  <c r="E22" i="3"/>
  <c r="E23" i="3"/>
  <c r="E24" i="3"/>
  <c r="E25" i="3"/>
  <c r="BN29" i="1" l="1"/>
  <c r="BN14" i="1"/>
  <c r="BN15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U30" i="1"/>
  <c r="AM14" i="1"/>
  <c r="AM15" i="1"/>
  <c r="AM16" i="1"/>
  <c r="AM17" i="1"/>
  <c r="AM18" i="1"/>
  <c r="AM19" i="1"/>
  <c r="AM20" i="1"/>
  <c r="AM21" i="1"/>
  <c r="AM22" i="1"/>
  <c r="AM24" i="1"/>
  <c r="AM25" i="1"/>
  <c r="AM26" i="1"/>
  <c r="AM27" i="1"/>
  <c r="AM28" i="1"/>
  <c r="AM29" i="1"/>
  <c r="AM30" i="1"/>
  <c r="AM31" i="1"/>
  <c r="AQ14" i="1"/>
  <c r="AQ15" i="1"/>
  <c r="AQ16" i="1"/>
  <c r="AQ17" i="1"/>
  <c r="AQ18" i="1"/>
  <c r="AQ19" i="1"/>
  <c r="W14" i="1"/>
  <c r="W12" i="1"/>
  <c r="W29" i="1"/>
  <c r="W22" i="1"/>
  <c r="P30" i="1"/>
  <c r="P3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L22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9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T9" i="1"/>
  <c r="BS9" i="1"/>
  <c r="E9" i="3" l="1"/>
  <c r="D10" i="7" l="1"/>
  <c r="E10" i="7" l="1"/>
  <c r="E11" i="7"/>
  <c r="E12" i="7"/>
  <c r="E13" i="7"/>
  <c r="E14" i="7"/>
  <c r="D4" i="7"/>
  <c r="E4" i="7"/>
  <c r="D5" i="7"/>
  <c r="E5" i="7"/>
  <c r="D6" i="7"/>
  <c r="E6" i="7"/>
  <c r="F6" i="7"/>
  <c r="G6" i="7"/>
  <c r="D7" i="7"/>
  <c r="E7" i="7"/>
  <c r="D9" i="7"/>
  <c r="E9" i="7"/>
  <c r="D12" i="7"/>
  <c r="D15" i="7"/>
  <c r="E15" i="7"/>
  <c r="D16" i="7"/>
  <c r="E16" i="7"/>
  <c r="D17" i="7"/>
  <c r="E17" i="7"/>
  <c r="D18" i="7"/>
  <c r="E18" i="7"/>
  <c r="D19" i="7"/>
  <c r="E19" i="7"/>
  <c r="D20" i="7"/>
  <c r="E20" i="7"/>
  <c r="D25" i="7"/>
  <c r="E25" i="7"/>
  <c r="D26" i="7"/>
  <c r="E26" i="7"/>
  <c r="D27" i="7"/>
  <c r="D28" i="7"/>
  <c r="E28" i="7"/>
  <c r="D30" i="7"/>
  <c r="B31" i="7"/>
  <c r="BN30" i="1" l="1"/>
  <c r="D7" i="4"/>
  <c r="BP9" i="1" l="1"/>
  <c r="E8" i="5" l="1"/>
  <c r="E9" i="5"/>
  <c r="E10" i="5"/>
  <c r="E11" i="5"/>
  <c r="E12" i="5"/>
  <c r="E13" i="5"/>
  <c r="E14" i="5"/>
  <c r="E15" i="5"/>
  <c r="D7" i="3"/>
  <c r="BK9" i="1" l="1"/>
  <c r="E7" i="5" l="1"/>
  <c r="B6" i="4" l="1"/>
  <c r="AM11" i="1" l="1"/>
  <c r="AM12" i="1"/>
  <c r="AM13" i="1"/>
  <c r="AK9" i="1"/>
  <c r="Y9" i="1"/>
  <c r="AL9" i="1"/>
  <c r="AN9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Z9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AF9" i="1" l="1"/>
  <c r="AM9" i="1"/>
  <c r="AA9" i="1"/>
  <c r="C6" i="5"/>
  <c r="B6" i="5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H28" i="3"/>
  <c r="C7" i="3"/>
  <c r="E6" i="5" l="1"/>
  <c r="H8" i="3"/>
  <c r="H10" i="3"/>
  <c r="H12" i="3"/>
  <c r="H14" i="3"/>
  <c r="H15" i="3"/>
  <c r="H17" i="3"/>
  <c r="H18" i="3"/>
  <c r="H21" i="3"/>
  <c r="H22" i="3"/>
  <c r="H24" i="3"/>
  <c r="H25" i="3"/>
  <c r="F7" i="3"/>
  <c r="H9" i="3"/>
  <c r="H11" i="3"/>
  <c r="H13" i="3"/>
  <c r="H16" i="3"/>
  <c r="H19" i="3"/>
  <c r="H20" i="3"/>
  <c r="H23" i="3"/>
  <c r="H26" i="3"/>
  <c r="H27" i="3"/>
  <c r="BO31" i="1"/>
  <c r="BN31" i="1"/>
  <c r="BH31" i="1"/>
  <c r="BG31" i="1"/>
  <c r="BD31" i="1"/>
  <c r="BC31" i="1"/>
  <c r="AZ31" i="1"/>
  <c r="AY31" i="1"/>
  <c r="AV31" i="1"/>
  <c r="AU31" i="1"/>
  <c r="AR31" i="1"/>
  <c r="AQ31" i="1"/>
  <c r="AJ31" i="1"/>
  <c r="AE31" i="1"/>
  <c r="AD31" i="1"/>
  <c r="X31" i="1"/>
  <c r="W31" i="1"/>
  <c r="Q31" i="1"/>
  <c r="M31" i="1"/>
  <c r="L31" i="1"/>
  <c r="I31" i="1"/>
  <c r="H31" i="1"/>
  <c r="E31" i="1"/>
  <c r="D31" i="1"/>
  <c r="BO30" i="1"/>
  <c r="BH30" i="1"/>
  <c r="BG30" i="1"/>
  <c r="BD30" i="1"/>
  <c r="BC30" i="1"/>
  <c r="AZ30" i="1"/>
  <c r="AV30" i="1"/>
  <c r="AR30" i="1"/>
  <c r="AQ30" i="1"/>
  <c r="AJ30" i="1"/>
  <c r="AE30" i="1"/>
  <c r="AD30" i="1"/>
  <c r="X30" i="1"/>
  <c r="W30" i="1"/>
  <c r="Q30" i="1"/>
  <c r="M30" i="1"/>
  <c r="L30" i="1"/>
  <c r="I30" i="1"/>
  <c r="H30" i="1"/>
  <c r="E30" i="1"/>
  <c r="D30" i="1"/>
  <c r="BO29" i="1"/>
  <c r="BH29" i="1"/>
  <c r="BG29" i="1"/>
  <c r="BD29" i="1"/>
  <c r="BC29" i="1"/>
  <c r="AZ29" i="1"/>
  <c r="AV29" i="1"/>
  <c r="AU29" i="1"/>
  <c r="AR29" i="1"/>
  <c r="AQ29" i="1"/>
  <c r="AJ29" i="1"/>
  <c r="AE29" i="1"/>
  <c r="AD29" i="1"/>
  <c r="X29" i="1"/>
  <c r="Q29" i="1"/>
  <c r="P29" i="1"/>
  <c r="M29" i="1"/>
  <c r="L29" i="1"/>
  <c r="I29" i="1"/>
  <c r="H29" i="1"/>
  <c r="E29" i="1"/>
  <c r="D29" i="1"/>
  <c r="BO28" i="1"/>
  <c r="BN28" i="1"/>
  <c r="BH28" i="1"/>
  <c r="BG28" i="1"/>
  <c r="BD28" i="1"/>
  <c r="BC28" i="1"/>
  <c r="AZ28" i="1"/>
  <c r="AV28" i="1"/>
  <c r="AU28" i="1"/>
  <c r="AR28" i="1"/>
  <c r="AQ28" i="1"/>
  <c r="AJ28" i="1"/>
  <c r="AE28" i="1"/>
  <c r="AD28" i="1"/>
  <c r="X28" i="1"/>
  <c r="W28" i="1"/>
  <c r="Q28" i="1"/>
  <c r="P28" i="1"/>
  <c r="M28" i="1"/>
  <c r="L28" i="1"/>
  <c r="I28" i="1"/>
  <c r="H28" i="1"/>
  <c r="E28" i="1"/>
  <c r="D28" i="1"/>
  <c r="BO27" i="1"/>
  <c r="BN27" i="1"/>
  <c r="BH27" i="1"/>
  <c r="BG27" i="1"/>
  <c r="BD27" i="1"/>
  <c r="BC27" i="1"/>
  <c r="AZ27" i="1"/>
  <c r="AV27" i="1"/>
  <c r="AU27" i="1"/>
  <c r="AR27" i="1"/>
  <c r="AQ27" i="1"/>
  <c r="AJ27" i="1"/>
  <c r="AE27" i="1"/>
  <c r="AD27" i="1"/>
  <c r="X27" i="1"/>
  <c r="W27" i="1"/>
  <c r="Q27" i="1"/>
  <c r="P27" i="1"/>
  <c r="M27" i="1"/>
  <c r="L27" i="1"/>
  <c r="I27" i="1"/>
  <c r="H27" i="1"/>
  <c r="E27" i="1"/>
  <c r="D27" i="1"/>
  <c r="BO26" i="1"/>
  <c r="BN26" i="1"/>
  <c r="BH26" i="1"/>
  <c r="BG26" i="1"/>
  <c r="BD26" i="1"/>
  <c r="BC26" i="1"/>
  <c r="AZ26" i="1"/>
  <c r="AV26" i="1"/>
  <c r="AU26" i="1"/>
  <c r="AR26" i="1"/>
  <c r="AQ26" i="1"/>
  <c r="AJ26" i="1"/>
  <c r="AE26" i="1"/>
  <c r="AD26" i="1"/>
  <c r="X26" i="1"/>
  <c r="W26" i="1"/>
  <c r="Q26" i="1"/>
  <c r="M26" i="1"/>
  <c r="L26" i="1"/>
  <c r="I26" i="1"/>
  <c r="H26" i="1"/>
  <c r="E26" i="1"/>
  <c r="D26" i="1"/>
  <c r="BO25" i="1"/>
  <c r="BN25" i="1"/>
  <c r="BH25" i="1"/>
  <c r="BG25" i="1"/>
  <c r="BD25" i="1"/>
  <c r="BC25" i="1"/>
  <c r="AZ25" i="1"/>
  <c r="AV25" i="1"/>
  <c r="AU25" i="1"/>
  <c r="AR25" i="1"/>
  <c r="AQ25" i="1"/>
  <c r="AJ25" i="1"/>
  <c r="AE25" i="1"/>
  <c r="AD25" i="1"/>
  <c r="X25" i="1"/>
  <c r="W25" i="1"/>
  <c r="Q25" i="1"/>
  <c r="M25" i="1"/>
  <c r="L25" i="1"/>
  <c r="I25" i="1"/>
  <c r="H25" i="1"/>
  <c r="E25" i="1"/>
  <c r="D25" i="1"/>
  <c r="BO24" i="1"/>
  <c r="BN24" i="1"/>
  <c r="BH24" i="1"/>
  <c r="BG24" i="1"/>
  <c r="BD24" i="1"/>
  <c r="BC24" i="1"/>
  <c r="AZ24" i="1"/>
  <c r="AV24" i="1"/>
  <c r="AU24" i="1"/>
  <c r="AR24" i="1"/>
  <c r="AQ24" i="1"/>
  <c r="AJ24" i="1"/>
  <c r="AE24" i="1"/>
  <c r="AD24" i="1"/>
  <c r="X24" i="1"/>
  <c r="W24" i="1"/>
  <c r="Q24" i="1"/>
  <c r="M24" i="1"/>
  <c r="L24" i="1"/>
  <c r="I24" i="1"/>
  <c r="H24" i="1"/>
  <c r="E24" i="1"/>
  <c r="D24" i="1"/>
  <c r="BO23" i="1"/>
  <c r="BN23" i="1"/>
  <c r="BH23" i="1"/>
  <c r="BG23" i="1"/>
  <c r="BD23" i="1"/>
  <c r="BC23" i="1"/>
  <c r="AZ23" i="1"/>
  <c r="AV23" i="1"/>
  <c r="AU23" i="1"/>
  <c r="AR23" i="1"/>
  <c r="AQ23" i="1"/>
  <c r="AJ23" i="1"/>
  <c r="AE23" i="1"/>
  <c r="AD23" i="1"/>
  <c r="X23" i="1"/>
  <c r="W23" i="1"/>
  <c r="Q23" i="1"/>
  <c r="M23" i="1"/>
  <c r="L23" i="1"/>
  <c r="I23" i="1"/>
  <c r="H23" i="1"/>
  <c r="E23" i="1"/>
  <c r="D23" i="1"/>
  <c r="BO22" i="1"/>
  <c r="BN22" i="1"/>
  <c r="BH22" i="1"/>
  <c r="BG22" i="1"/>
  <c r="BD22" i="1"/>
  <c r="BC22" i="1"/>
  <c r="AZ22" i="1"/>
  <c r="AV22" i="1"/>
  <c r="AU22" i="1"/>
  <c r="AR22" i="1"/>
  <c r="AQ22" i="1"/>
  <c r="AJ22" i="1"/>
  <c r="AE22" i="1"/>
  <c r="AD22" i="1"/>
  <c r="X22" i="1"/>
  <c r="Q22" i="1"/>
  <c r="M22" i="1"/>
  <c r="I22" i="1"/>
  <c r="H22" i="1"/>
  <c r="E22" i="1"/>
  <c r="D22" i="1"/>
  <c r="BO21" i="1"/>
  <c r="BN21" i="1"/>
  <c r="BH21" i="1"/>
  <c r="BG21" i="1"/>
  <c r="BD21" i="1"/>
  <c r="BC21" i="1"/>
  <c r="AZ21" i="1"/>
  <c r="AV21" i="1"/>
  <c r="AU21" i="1"/>
  <c r="AR21" i="1"/>
  <c r="AQ21" i="1"/>
  <c r="AJ21" i="1"/>
  <c r="AD21" i="1"/>
  <c r="X21" i="1"/>
  <c r="W21" i="1"/>
  <c r="Q21" i="1"/>
  <c r="M21" i="1"/>
  <c r="L21" i="1"/>
  <c r="I21" i="1"/>
  <c r="H21" i="1"/>
  <c r="E21" i="1"/>
  <c r="D21" i="1"/>
  <c r="BO20" i="1"/>
  <c r="BN20" i="1"/>
  <c r="BH20" i="1"/>
  <c r="BG20" i="1"/>
  <c r="BD20" i="1"/>
  <c r="BC20" i="1"/>
  <c r="AZ20" i="1"/>
  <c r="AV20" i="1"/>
  <c r="AU20" i="1"/>
  <c r="AR20" i="1"/>
  <c r="AQ20" i="1"/>
  <c r="AJ20" i="1"/>
  <c r="AE20" i="1"/>
  <c r="AD20" i="1"/>
  <c r="X20" i="1"/>
  <c r="W20" i="1"/>
  <c r="Q20" i="1"/>
  <c r="M20" i="1"/>
  <c r="L20" i="1"/>
  <c r="I20" i="1"/>
  <c r="H20" i="1"/>
  <c r="E20" i="1"/>
  <c r="D20" i="1"/>
  <c r="BO19" i="1"/>
  <c r="BN19" i="1"/>
  <c r="BH19" i="1"/>
  <c r="BG19" i="1"/>
  <c r="BD19" i="1"/>
  <c r="BC19" i="1"/>
  <c r="AZ19" i="1"/>
  <c r="AV19" i="1"/>
  <c r="AU19" i="1"/>
  <c r="AR19" i="1"/>
  <c r="AJ19" i="1"/>
  <c r="AE19" i="1"/>
  <c r="AD19" i="1"/>
  <c r="X19" i="1"/>
  <c r="W19" i="1"/>
  <c r="Q19" i="1"/>
  <c r="M19" i="1"/>
  <c r="L19" i="1"/>
  <c r="I19" i="1"/>
  <c r="H19" i="1"/>
  <c r="E19" i="1"/>
  <c r="D19" i="1"/>
  <c r="BO18" i="1"/>
  <c r="BN18" i="1"/>
  <c r="BH18" i="1"/>
  <c r="BG18" i="1"/>
  <c r="BD18" i="1"/>
  <c r="BC18" i="1"/>
  <c r="AZ18" i="1"/>
  <c r="AV18" i="1"/>
  <c r="AU18" i="1"/>
  <c r="AR18" i="1"/>
  <c r="AJ18" i="1"/>
  <c r="AE18" i="1"/>
  <c r="AD18" i="1"/>
  <c r="X18" i="1"/>
  <c r="W18" i="1"/>
  <c r="Q18" i="1"/>
  <c r="M18" i="1"/>
  <c r="L18" i="1"/>
  <c r="I18" i="1"/>
  <c r="H18" i="1"/>
  <c r="E18" i="1"/>
  <c r="D18" i="1"/>
  <c r="BO17" i="1"/>
  <c r="BN17" i="1"/>
  <c r="BH17" i="1"/>
  <c r="BG17" i="1"/>
  <c r="BD17" i="1"/>
  <c r="BC17" i="1"/>
  <c r="AZ17" i="1"/>
  <c r="AV17" i="1"/>
  <c r="AU17" i="1"/>
  <c r="AR17" i="1"/>
  <c r="AJ17" i="1"/>
  <c r="AE17" i="1"/>
  <c r="AD17" i="1"/>
  <c r="X17" i="1"/>
  <c r="W17" i="1"/>
  <c r="Q17" i="1"/>
  <c r="M17" i="1"/>
  <c r="L17" i="1"/>
  <c r="I17" i="1"/>
  <c r="H17" i="1"/>
  <c r="E17" i="1"/>
  <c r="D17" i="1"/>
  <c r="BO16" i="1"/>
  <c r="BN16" i="1"/>
  <c r="BH16" i="1"/>
  <c r="BG16" i="1"/>
  <c r="BD16" i="1"/>
  <c r="BC16" i="1"/>
  <c r="AZ16" i="1"/>
  <c r="AV16" i="1"/>
  <c r="AU16" i="1"/>
  <c r="AR16" i="1"/>
  <c r="AJ16" i="1"/>
  <c r="AE16" i="1"/>
  <c r="AD16" i="1"/>
  <c r="X16" i="1"/>
  <c r="W16" i="1"/>
  <c r="Q16" i="1"/>
  <c r="M16" i="1"/>
  <c r="L16" i="1"/>
  <c r="I16" i="1"/>
  <c r="H16" i="1"/>
  <c r="E16" i="1"/>
  <c r="D16" i="1"/>
  <c r="BO15" i="1"/>
  <c r="BH15" i="1"/>
  <c r="BG15" i="1"/>
  <c r="BD15" i="1"/>
  <c r="BC15" i="1"/>
  <c r="AZ15" i="1"/>
  <c r="AV15" i="1"/>
  <c r="AU15" i="1"/>
  <c r="AR15" i="1"/>
  <c r="AJ15" i="1"/>
  <c r="AE15" i="1"/>
  <c r="AD15" i="1"/>
  <c r="X15" i="1"/>
  <c r="W15" i="1"/>
  <c r="Q15" i="1"/>
  <c r="M15" i="1"/>
  <c r="L15" i="1"/>
  <c r="I15" i="1"/>
  <c r="H15" i="1"/>
  <c r="E15" i="1"/>
  <c r="D15" i="1"/>
  <c r="BO14" i="1"/>
  <c r="BH14" i="1"/>
  <c r="BG14" i="1"/>
  <c r="BD14" i="1"/>
  <c r="BC14" i="1"/>
  <c r="AZ14" i="1"/>
  <c r="AV14" i="1"/>
  <c r="AU14" i="1"/>
  <c r="AR14" i="1"/>
  <c r="AJ14" i="1"/>
  <c r="AE14" i="1"/>
  <c r="AD14" i="1"/>
  <c r="X14" i="1"/>
  <c r="Q14" i="1"/>
  <c r="M14" i="1"/>
  <c r="L14" i="1"/>
  <c r="I14" i="1"/>
  <c r="H14" i="1"/>
  <c r="E14" i="1"/>
  <c r="D14" i="1"/>
  <c r="BO13" i="1"/>
  <c r="BN13" i="1"/>
  <c r="BH13" i="1"/>
  <c r="BG13" i="1"/>
  <c r="BD13" i="1"/>
  <c r="BC13" i="1"/>
  <c r="AZ13" i="1"/>
  <c r="AV13" i="1"/>
  <c r="AU13" i="1"/>
  <c r="AR13" i="1"/>
  <c r="AQ13" i="1"/>
  <c r="AJ13" i="1"/>
  <c r="AE13" i="1"/>
  <c r="AD13" i="1"/>
  <c r="X13" i="1"/>
  <c r="W13" i="1"/>
  <c r="Q13" i="1"/>
  <c r="M13" i="1"/>
  <c r="L13" i="1"/>
  <c r="I13" i="1"/>
  <c r="H13" i="1"/>
  <c r="E13" i="1"/>
  <c r="D13" i="1"/>
  <c r="BO12" i="1"/>
  <c r="BN12" i="1"/>
  <c r="BH12" i="1"/>
  <c r="BG12" i="1"/>
  <c r="BD12" i="1"/>
  <c r="BC12" i="1"/>
  <c r="AZ12" i="1"/>
  <c r="AV12" i="1"/>
  <c r="AU12" i="1"/>
  <c r="AR12" i="1"/>
  <c r="AQ12" i="1"/>
  <c r="AJ12" i="1"/>
  <c r="AE12" i="1"/>
  <c r="AD12" i="1"/>
  <c r="X12" i="1"/>
  <c r="Q12" i="1"/>
  <c r="P12" i="1"/>
  <c r="M12" i="1"/>
  <c r="L12" i="1"/>
  <c r="I12" i="1"/>
  <c r="H12" i="1"/>
  <c r="E12" i="1"/>
  <c r="D12" i="1"/>
  <c r="BO11" i="1"/>
  <c r="BN11" i="1"/>
  <c r="BH11" i="1"/>
  <c r="BG11" i="1"/>
  <c r="BD11" i="1"/>
  <c r="BC11" i="1"/>
  <c r="AZ11" i="1"/>
  <c r="AY11" i="1"/>
  <c r="AV11" i="1"/>
  <c r="AU11" i="1"/>
  <c r="AR11" i="1"/>
  <c r="AQ11" i="1"/>
  <c r="AJ11" i="1"/>
  <c r="AE11" i="1"/>
  <c r="AD11" i="1"/>
  <c r="X11" i="1"/>
  <c r="W11" i="1"/>
  <c r="Q11" i="1"/>
  <c r="P11" i="1"/>
  <c r="M11" i="1"/>
  <c r="L11" i="1"/>
  <c r="I11" i="1"/>
  <c r="H11" i="1"/>
  <c r="E11" i="1"/>
  <c r="D11" i="1"/>
  <c r="BM9" i="1"/>
  <c r="BL9" i="1"/>
  <c r="BF9" i="1"/>
  <c r="BE9" i="1"/>
  <c r="BB9" i="1"/>
  <c r="BA9" i="1"/>
  <c r="AX9" i="1"/>
  <c r="AW9" i="1"/>
  <c r="AT9" i="1"/>
  <c r="AS9" i="1"/>
  <c r="AP9" i="1"/>
  <c r="AO9" i="1"/>
  <c r="AH9" i="1"/>
  <c r="AG9" i="1"/>
  <c r="AC9" i="1"/>
  <c r="AB9" i="1"/>
  <c r="V9" i="1"/>
  <c r="U9" i="1"/>
  <c r="O9" i="1"/>
  <c r="N9" i="1"/>
  <c r="K9" i="1"/>
  <c r="J9" i="1"/>
  <c r="G9" i="1"/>
  <c r="F9" i="1"/>
  <c r="C9" i="1"/>
  <c r="B9" i="1"/>
  <c r="BG9" i="1" l="1"/>
  <c r="BC9" i="1"/>
  <c r="AY9" i="1"/>
  <c r="AR9" i="1"/>
  <c r="AU9" i="1"/>
  <c r="AD9" i="1"/>
  <c r="AI9" i="1"/>
  <c r="BN9" i="1"/>
  <c r="E9" i="1"/>
  <c r="I9" i="1"/>
  <c r="L9" i="1"/>
  <c r="X9" i="1"/>
  <c r="AE9" i="1"/>
  <c r="AJ9" i="1"/>
  <c r="AZ9" i="1"/>
  <c r="BD9" i="1"/>
  <c r="BH9" i="1"/>
  <c r="BO9" i="1"/>
  <c r="Q9" i="1"/>
  <c r="M9" i="1"/>
  <c r="AV9" i="1"/>
  <c r="D9" i="1"/>
  <c r="H9" i="1"/>
  <c r="P9" i="1"/>
  <c r="W9" i="1"/>
  <c r="AQ9" i="1"/>
  <c r="C6" i="4"/>
  <c r="E6" i="4" l="1"/>
</calcChain>
</file>

<file path=xl/sharedStrings.xml><?xml version="1.0" encoding="utf-8"?>
<sst xmlns="http://schemas.openxmlformats.org/spreadsheetml/2006/main" count="249" uniqueCount="182">
  <si>
    <t>Продовження</t>
  </si>
  <si>
    <t>Усього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</si>
  <si>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</si>
  <si>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Працевлаштовано до набуття статусу  безробітного,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</si>
  <si>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</si>
  <si>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</si>
  <si>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</si>
  <si>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</si>
  <si>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</si>
  <si>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</si>
  <si>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</si>
  <si>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</si>
  <si>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</si>
  <si>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%</t>
  </si>
  <si>
    <t>А</t>
  </si>
  <si>
    <t>-</t>
  </si>
  <si>
    <t>х</t>
  </si>
  <si>
    <t xml:space="preserve">За даними Державної служби статистики України </t>
  </si>
  <si>
    <t>Все населення</t>
  </si>
  <si>
    <r>
      <t>Економічно активне населення</t>
    </r>
    <r>
      <rPr>
        <sz val="14"/>
        <rFont val="Times New Roman"/>
        <family val="1"/>
        <charset val="204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</si>
  <si>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</si>
  <si>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  <charset val="204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</si>
  <si>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</si>
  <si>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  <charset val="204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</si>
  <si>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</si>
  <si>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</si>
  <si>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</si>
  <si>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Регіон</t>
  </si>
  <si>
    <t>Зміна значення</t>
  </si>
  <si>
    <t xml:space="preserve"> +(-)</t>
  </si>
  <si>
    <t>Всього по області</t>
  </si>
  <si>
    <r>
      <t>Кіровоградський</t>
    </r>
    <r>
      <rPr>
        <b/>
        <sz val="12"/>
        <rFont val="Times New Roman"/>
        <family val="1"/>
        <charset val="204"/>
      </rPr>
      <t xml:space="preserve"> </t>
    </r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</si>
  <si>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</si>
  <si>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</si>
  <si>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</si>
  <si>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</si>
  <si>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</si>
  <si>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Гайворонський</t>
  </si>
  <si>
    <t>Голованівський</t>
  </si>
  <si>
    <t>Добровеличківський</t>
  </si>
  <si>
    <t>Долинський</t>
  </si>
  <si>
    <t>Компаніївський</t>
  </si>
  <si>
    <t>Маловисківський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</si>
  <si>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</si>
  <si>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</si>
  <si>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</si>
  <si>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</si>
  <si>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</si>
  <si>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</si>
  <si>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Петрівський</t>
  </si>
  <si>
    <t>Благовіщенський</t>
  </si>
  <si>
    <t>Устинівський</t>
  </si>
  <si>
    <t>(за видами економічної діяльності)</t>
  </si>
  <si>
    <t>2018 р.</t>
  </si>
  <si>
    <t>+ (-)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</si>
  <si>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</si>
  <si>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</si>
  <si>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</si>
  <si>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</si>
  <si>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</si>
  <si>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</si>
  <si>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</si>
  <si>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</si>
  <si>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</si>
  <si>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</si>
  <si>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</si>
  <si>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</si>
  <si>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</si>
  <si>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</si>
  <si>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</si>
  <si>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</si>
  <si>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</si>
  <si>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</si>
  <si>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</si>
  <si>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</si>
  <si>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</si>
  <si>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</si>
  <si>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</si>
  <si>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</si>
  <si>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</si>
  <si>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</si>
  <si>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</si>
  <si>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</si>
  <si>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</si>
  <si>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</si>
  <si>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</t>
  </si>
  <si>
    <t>зміна значення</t>
  </si>
  <si>
    <t xml:space="preserve"> + (-)                       тис. осіб</t>
  </si>
  <si>
    <t>у порівняння з минулим роком</t>
  </si>
  <si>
    <t>Кількість осіб, охоплених профорієнтаційними послугами, осіб</t>
  </si>
  <si>
    <t>з них, особи</t>
  </si>
  <si>
    <t>які мали статус безробітного, осіб</t>
  </si>
  <si>
    <t>які навчаються в навчальних закладах різних типів</t>
  </si>
  <si>
    <t>різниця</t>
  </si>
  <si>
    <t>Кіровоградська область</t>
  </si>
  <si>
    <t xml:space="preserve">з інших джерел </t>
  </si>
  <si>
    <t xml:space="preserve">Кількість вакансій на кінець періоду   </t>
  </si>
  <si>
    <t>(за формою 3-ПН), одиниць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</si>
  <si>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</si>
  <si>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</si>
  <si>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</si>
  <si>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</si>
  <si>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</si>
  <si>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</si>
  <si>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</si>
  <si>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</si>
  <si>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</si>
  <si>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</si>
  <si>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</si>
  <si>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</si>
  <si>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</si>
  <si>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</si>
  <si>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</si>
  <si>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</si>
  <si>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</si>
  <si>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</si>
  <si>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</si>
  <si>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</si>
  <si>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</si>
  <si>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2019 р.</t>
  </si>
  <si>
    <t>16. Кількість безробітних на одну вакансію, особи</t>
  </si>
  <si>
    <t>15. Середній розмір заробітної плати у вакансіях, грн.</t>
  </si>
  <si>
    <t>Станом на дату:</t>
  </si>
  <si>
    <t xml:space="preserve">   9.1. з них зареєстровано з початку року</t>
  </si>
  <si>
    <t>4. Отримали ваучер на навчання, осіб</t>
  </si>
  <si>
    <t xml:space="preserve"> 2.3.1. Шляхом одноразової виплати допомоги по безробіттю</t>
  </si>
  <si>
    <t xml:space="preserve"> 2.3. Працевлаштовано безробітних за направленням служби зайнятості</t>
  </si>
  <si>
    <t xml:space="preserve">   2.2. Питома вага працевлаштованих до набуття статусу безробітного, %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</si>
  <si>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</si>
  <si>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 xml:space="preserve"> + (-)                            тис.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</si>
  <si>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</si>
  <si>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</si>
  <si>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</si>
  <si>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>3. Проходили професійне навчання безробітні, осіб</t>
  </si>
  <si>
    <t xml:space="preserve">   3.1. з них в ЦПТО,   осіб</t>
  </si>
  <si>
    <t>5. Брали участь у громадських та інших роботах тимчасового характеру,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</si>
  <si>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</si>
  <si>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</si>
  <si>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одиниць</t>
  </si>
  <si>
    <t>9. Кількість вакансій,  одиниць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</si>
  <si>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</si>
  <si>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</si>
  <si>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</si>
  <si>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14. Інформація про вакансії, отримані з інших джерел,                одиниць</t>
  </si>
  <si>
    <t xml:space="preserve">   2.3.2. Працевлаштовано з компенсацією витрат роботодавцю єдиного внеску,  осіб</t>
  </si>
  <si>
    <t>у т.ч.</t>
  </si>
  <si>
    <t>зареєстровано з початку року, осіб</t>
  </si>
  <si>
    <t>Питома вага працевлаштованих до набуття статусу безробітного, %</t>
  </si>
  <si>
    <t>Середній розмір заробітної плати у вакансіях, грн.</t>
  </si>
  <si>
    <t>Надання послуг службою зайнятості Кіровоградської області</t>
  </si>
  <si>
    <t xml:space="preserve">Економічна активність населення Кіровоградській області  у середньому за січень-грудень 2017 - 2018 рр.                                                                                                                                                          </t>
  </si>
  <si>
    <t xml:space="preserve"> січень-грудень 2017р.</t>
  </si>
  <si>
    <t>січень-грудень     2018 р.</t>
  </si>
  <si>
    <t>січень-березень      2018 р.</t>
  </si>
  <si>
    <t>січень-березень            2019 р.</t>
  </si>
  <si>
    <t>Інформація щодо запланованого масового вивільнення працівників                                                                                             за січень-березень 2018-2019 рр.</t>
  </si>
  <si>
    <t>на                         1 квітня      2018 р.</t>
  </si>
  <si>
    <t>на                         1 квітня      2019 р.</t>
  </si>
  <si>
    <t>12. Середній розмір допомоги по безробіттю, у березні, грн.</t>
  </si>
  <si>
    <t>за січень-березень 2018-2019 рр.</t>
  </si>
  <si>
    <t>у січні-березні 2018 - 2019 рр.</t>
  </si>
  <si>
    <t>Інформація щодо запланованого масового вивільнення працівників                                                                                             за січень-березень  2018-2019 рр.</t>
  </si>
  <si>
    <t>0</t>
  </si>
  <si>
    <t>+1,8 в.п.</t>
  </si>
  <si>
    <t>+577 грн</t>
  </si>
  <si>
    <t xml:space="preserve"> + 598 грн.</t>
  </si>
  <si>
    <t>- 1 особа</t>
  </si>
  <si>
    <t>Середній розмір допомоги по безробіттю у березні, грн.</t>
  </si>
  <si>
    <t>у 2,4 р.</t>
  </si>
  <si>
    <t>у 9,0 р.</t>
  </si>
  <si>
    <t>у 8,4 р.</t>
  </si>
  <si>
    <t>у 218,0 р.</t>
  </si>
  <si>
    <t>у 6,5 р.</t>
  </si>
  <si>
    <t>у 3,8 р.</t>
  </si>
  <si>
    <t>у 125,3 р.</t>
  </si>
  <si>
    <t>у 23,0 р.</t>
  </si>
  <si>
    <t>у 2,1 р.</t>
  </si>
  <si>
    <t>у 2,9 р.</t>
  </si>
  <si>
    <t>у 7,3 р.</t>
  </si>
  <si>
    <t>у 3,3 р.</t>
  </si>
  <si>
    <t>у 29,4р.</t>
  </si>
  <si>
    <t>у 4,9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</si>
</sst>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</numFmts>
  <fonts count="7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Helv"/>
      <charset val="204"/>
    </font>
    <font>
      <b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2"/>
      <name val="Times New Roman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sz val="11"/>
      <color indexed="8"/>
      <name val="Calibri"/>
      <family val="2"/>
    </font>
    <font>
      <sz val="10"/>
      <color theme="1"/>
      <name val="Times New Roman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theme="1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4"/>
      <name val="Times New Roman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1"/>
      <name val="Times New Roman Cyr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8">
    <xf numFmtId="0" fontId="0" fillId="0" borderId="0"/>
    <xf numFmtId="0" fontId="2" fillId="0" borderId="0"/>
    <xf numFmtId="0" fontId="16" fillId="0" borderId="0"/>
    <xf numFmtId="0" fontId="15" fillId="0" borderId="0"/>
    <xf numFmtId="0" fontId="20" fillId="0" borderId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/>
    <xf numFmtId="0" fontId="23" fillId="0" borderId="0"/>
    <xf numFmtId="0" fontId="15" fillId="0" borderId="0"/>
    <xf numFmtId="0" fontId="7" fillId="0" borderId="0"/>
    <xf numFmtId="0" fontId="15" fillId="0" borderId="0"/>
    <xf numFmtId="0" fontId="32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" fillId="0" borderId="0"/>
    <xf numFmtId="0" fontId="1" fillId="0" borderId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1" borderId="0" applyNumberFormat="0" applyBorder="0" applyAlignment="0" applyProtection="0"/>
    <xf numFmtId="0" fontId="51" fillId="9" borderId="0" applyNumberFormat="0" applyBorder="0" applyAlignment="0" applyProtection="0"/>
    <xf numFmtId="0" fontId="51" fillId="6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3" borderId="40" applyNumberFormat="0" applyAlignment="0" applyProtection="0"/>
    <xf numFmtId="0" fontId="54" fillId="19" borderId="41" applyNumberFormat="0" applyAlignment="0" applyProtection="0"/>
    <xf numFmtId="0" fontId="55" fillId="0" borderId="0" applyNumberFormat="0" applyFill="0" applyBorder="0" applyAlignment="0" applyProtection="0"/>
    <xf numFmtId="0" fontId="56" fillId="9" borderId="0" applyNumberFormat="0" applyBorder="0" applyAlignment="0" applyProtection="0"/>
    <xf numFmtId="0" fontId="57" fillId="0" borderId="42" applyNumberFormat="0" applyFill="0" applyAlignment="0" applyProtection="0"/>
    <xf numFmtId="0" fontId="58" fillId="0" borderId="43" applyNumberFormat="0" applyFill="0" applyAlignment="0" applyProtection="0"/>
    <xf numFmtId="0" fontId="59" fillId="0" borderId="44" applyNumberFormat="0" applyFill="0" applyAlignment="0" applyProtection="0"/>
    <xf numFmtId="0" fontId="59" fillId="0" borderId="0" applyNumberFormat="0" applyFill="0" applyBorder="0" applyAlignment="0" applyProtection="0"/>
    <xf numFmtId="0" fontId="60" fillId="10" borderId="40" applyNumberFormat="0" applyAlignment="0" applyProtection="0"/>
    <xf numFmtId="0" fontId="61" fillId="0" borderId="45" applyNumberFormat="0" applyFill="0" applyAlignment="0" applyProtection="0"/>
    <xf numFmtId="0" fontId="62" fillId="10" borderId="0" applyNumberFormat="0" applyBorder="0" applyAlignment="0" applyProtection="0"/>
    <xf numFmtId="0" fontId="15" fillId="7" borderId="46" applyNumberFormat="0" applyFont="0" applyAlignment="0" applyProtection="0"/>
    <xf numFmtId="0" fontId="63" fillId="3" borderId="47" applyNumberFormat="0" applyAlignment="0" applyProtection="0"/>
  </cellStyleXfs>
  <cellXfs count="431">
    <xf numFmtId="0" fontId="0" fillId="0" borderId="0" xfId="0"/>
    <xf numFmtId="1" fontId="3" fillId="0" borderId="0" xfId="1" applyNumberFormat="1" applyFont="1" applyFill="1" applyProtection="1">
      <protection locked="0"/>
    </xf>
    <xf numFmtId="1" fontId="6" fillId="0" borderId="0" xfId="1" applyNumberFormat="1" applyFont="1" applyFill="1" applyAlignment="1" applyProtection="1">
      <alignment horizontal="center"/>
      <protection locked="0"/>
    </xf>
    <xf numFmtId="1" fontId="7" fillId="0" borderId="0" xfId="1" applyNumberFormat="1" applyFont="1" applyFill="1" applyProtection="1">
      <protection locked="0"/>
    </xf>
    <xf numFmtId="1" fontId="9" fillId="0" borderId="0" xfId="1" applyNumberFormat="1" applyFont="1" applyFill="1" applyProtection="1">
      <protection locked="0"/>
    </xf>
    <xf numFmtId="164" fontId="6" fillId="0" borderId="0" xfId="1" applyNumberFormat="1" applyFont="1" applyFill="1" applyBorder="1" applyAlignment="1" applyProtection="1">
      <alignment horizontal="center"/>
      <protection locked="0"/>
    </xf>
    <xf numFmtId="1" fontId="6" fillId="0" borderId="0" xfId="1" applyNumberFormat="1" applyFont="1" applyFill="1" applyBorder="1" applyAlignment="1" applyProtection="1">
      <alignment horizontal="center"/>
      <protection locked="0"/>
    </xf>
    <xf numFmtId="1" fontId="7" fillId="0" borderId="0" xfId="1" applyNumberFormat="1" applyFont="1" applyFill="1" applyBorder="1" applyProtection="1">
      <protection locked="0"/>
    </xf>
    <xf numFmtId="1" fontId="13" fillId="0" borderId="0" xfId="1" applyNumberFormat="1" applyFont="1" applyFill="1" applyProtection="1">
      <protection locked="0"/>
    </xf>
    <xf numFmtId="1" fontId="7" fillId="0" borderId="6" xfId="1" applyNumberFormat="1" applyFont="1" applyFill="1" applyBorder="1" applyAlignment="1" applyProtection="1">
      <alignment horizontal="center"/>
    </xf>
    <xf numFmtId="1" fontId="7" fillId="2" borderId="6" xfId="1" applyNumberFormat="1" applyFont="1" applyFill="1" applyBorder="1" applyAlignment="1" applyProtection="1">
      <alignment horizontal="center"/>
    </xf>
    <xf numFmtId="1" fontId="7" fillId="0" borderId="6" xfId="1" applyNumberFormat="1" applyFont="1" applyFill="1" applyBorder="1" applyAlignment="1" applyProtection="1">
      <alignment horizontal="center"/>
      <protection locked="0"/>
    </xf>
    <xf numFmtId="1" fontId="12" fillId="0" borderId="6" xfId="1" applyNumberFormat="1" applyFont="1" applyFill="1" applyBorder="1" applyAlignment="1" applyProtection="1">
      <alignment horizontal="center" vertical="center"/>
      <protection locked="0"/>
    </xf>
    <xf numFmtId="3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4" fillId="2" borderId="6" xfId="0" applyNumberFormat="1" applyFont="1" applyFill="1" applyBorder="1" applyAlignment="1">
      <alignment horizontal="right"/>
    </xf>
    <xf numFmtId="1" fontId="14" fillId="2" borderId="6" xfId="1" applyNumberFormat="1" applyFont="1" applyFill="1" applyBorder="1" applyAlignment="1" applyProtection="1">
      <alignment horizontal="right" vertical="center" wrapText="1"/>
    </xf>
    <xf numFmtId="1" fontId="10" fillId="0" borderId="0" xfId="1" applyNumberFormat="1" applyFont="1" applyFill="1" applyAlignment="1" applyProtection="1">
      <alignment vertical="center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4" fillId="2" borderId="6" xfId="1" applyNumberFormat="1" applyFont="1" applyFill="1" applyBorder="1" applyAlignment="1" applyProtection="1">
      <alignment horizontal="center" vertical="center" wrapText="1"/>
    </xf>
    <xf numFmtId="164" fontId="14" fillId="2" borderId="6" xfId="1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/>
    <xf numFmtId="1" fontId="7" fillId="0" borderId="0" xfId="1" applyNumberFormat="1" applyFont="1" applyFill="1" applyBorder="1" applyAlignment="1" applyProtection="1">
      <alignment vertical="center"/>
      <protection locked="0"/>
    </xf>
    <xf numFmtId="1" fontId="10" fillId="0" borderId="0" xfId="1" applyNumberFormat="1" applyFont="1" applyFill="1" applyBorder="1" applyProtection="1">
      <protection locked="0"/>
    </xf>
    <xf numFmtId="1" fontId="10" fillId="0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65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0" borderId="0" xfId="1" applyNumberFormat="1" applyFont="1" applyFill="1" applyBorder="1" applyAlignment="1" applyProtection="1">
      <alignment horizontal="center" vertical="center"/>
      <protection locked="0"/>
    </xf>
    <xf numFmtId="3" fontId="14" fillId="2" borderId="0" xfId="1" applyNumberFormat="1" applyFont="1" applyFill="1" applyBorder="1" applyAlignment="1" applyProtection="1">
      <alignment horizontal="center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164" fontId="14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0" borderId="0" xfId="2" applyNumberFormat="1" applyFont="1" applyFill="1" applyBorder="1" applyAlignment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left"/>
      <protection locked="0"/>
    </xf>
    <xf numFmtId="3" fontId="17" fillId="0" borderId="0" xfId="0" applyNumberFormat="1" applyFont="1" applyFill="1" applyBorder="1" applyAlignment="1">
      <alignment horizontal="center" vertical="center"/>
    </xf>
    <xf numFmtId="1" fontId="18" fillId="0" borderId="0" xfId="1" applyNumberFormat="1" applyFont="1" applyFill="1" applyBorder="1" applyProtection="1">
      <protection locked="0"/>
    </xf>
    <xf numFmtId="164" fontId="18" fillId="0" borderId="0" xfId="1" applyNumberFormat="1" applyFont="1" applyFill="1" applyBorder="1" applyProtection="1">
      <protection locked="0"/>
    </xf>
    <xf numFmtId="1" fontId="19" fillId="0" borderId="0" xfId="1" applyNumberFormat="1" applyFont="1" applyFill="1" applyBorder="1" applyProtection="1">
      <protection locked="0"/>
    </xf>
    <xf numFmtId="3" fontId="19" fillId="0" borderId="0" xfId="1" applyNumberFormat="1" applyFont="1" applyFill="1" applyBorder="1" applyProtection="1">
      <protection locked="0"/>
    </xf>
    <xf numFmtId="3" fontId="18" fillId="0" borderId="0" xfId="1" applyNumberFormat="1" applyFont="1" applyFill="1" applyBorder="1" applyProtection="1">
      <protection locked="0"/>
    </xf>
    <xf numFmtId="0" fontId="22" fillId="0" borderId="0" xfId="8" applyFont="1"/>
    <xf numFmtId="0" fontId="24" fillId="0" borderId="17" xfId="8" applyFont="1" applyBorder="1" applyAlignment="1">
      <alignment horizontal="center" vertical="center" wrapText="1"/>
    </xf>
    <xf numFmtId="0" fontId="26" fillId="0" borderId="0" xfId="8" applyFont="1"/>
    <xf numFmtId="0" fontId="26" fillId="0" borderId="20" xfId="8" applyFont="1" applyBorder="1" applyAlignment="1">
      <alignment horizontal="center" vertical="center" wrapText="1"/>
    </xf>
    <xf numFmtId="49" fontId="27" fillId="0" borderId="21" xfId="8" applyNumberFormat="1" applyFont="1" applyFill="1" applyBorder="1" applyAlignment="1">
      <alignment horizontal="center" vertical="center" wrapText="1"/>
    </xf>
    <xf numFmtId="49" fontId="27" fillId="0" borderId="22" xfId="8" applyNumberFormat="1" applyFont="1" applyFill="1" applyBorder="1" applyAlignment="1">
      <alignment horizontal="center" vertical="center" wrapText="1"/>
    </xf>
    <xf numFmtId="0" fontId="9" fillId="3" borderId="23" xfId="8" applyFont="1" applyFill="1" applyBorder="1" applyAlignment="1">
      <alignment horizontal="left" vertical="center" wrapText="1"/>
    </xf>
    <xf numFmtId="0" fontId="29" fillId="0" borderId="25" xfId="8" applyFont="1" applyBorder="1" applyAlignment="1">
      <alignment horizontal="left" vertical="center" wrapText="1"/>
    </xf>
    <xf numFmtId="0" fontId="9" fillId="0" borderId="27" xfId="8" applyFont="1" applyFill="1" applyBorder="1" applyAlignment="1">
      <alignment horizontal="left" vertical="center" wrapText="1"/>
    </xf>
    <xf numFmtId="0" fontId="29" fillId="0" borderId="29" xfId="8" applyFont="1" applyFill="1" applyBorder="1" applyAlignment="1">
      <alignment horizontal="left" vertical="center" wrapText="1"/>
    </xf>
    <xf numFmtId="0" fontId="9" fillId="0" borderId="31" xfId="8" applyFont="1" applyFill="1" applyBorder="1" applyAlignment="1">
      <alignment horizontal="left" vertical="center" wrapText="1"/>
    </xf>
    <xf numFmtId="0" fontId="29" fillId="0" borderId="25" xfId="8" applyFont="1" applyFill="1" applyBorder="1" applyAlignment="1">
      <alignment horizontal="left" vertical="center" wrapText="1"/>
    </xf>
    <xf numFmtId="0" fontId="30" fillId="0" borderId="0" xfId="8" applyFont="1" applyBorder="1" applyAlignment="1">
      <alignment horizontal="left" vertical="top" wrapText="1"/>
    </xf>
    <xf numFmtId="0" fontId="22" fillId="0" borderId="0" xfId="8" applyFont="1" applyFill="1"/>
    <xf numFmtId="0" fontId="30" fillId="0" borderId="0" xfId="8" applyFont="1"/>
    <xf numFmtId="0" fontId="30" fillId="0" borderId="0" xfId="8" applyFont="1" applyBorder="1"/>
    <xf numFmtId="0" fontId="31" fillId="0" borderId="0" xfId="8" applyFont="1"/>
    <xf numFmtId="0" fontId="22" fillId="0" borderId="0" xfId="8" applyFont="1" applyBorder="1"/>
    <xf numFmtId="0" fontId="7" fillId="0" borderId="0" xfId="19" applyFont="1" applyAlignment="1">
      <alignment vertical="top"/>
    </xf>
    <xf numFmtId="0" fontId="29" fillId="0" borderId="0" xfId="8" applyFont="1" applyAlignment="1">
      <alignment vertical="top"/>
    </xf>
    <xf numFmtId="0" fontId="7" fillId="0" borderId="0" xfId="19" applyFont="1" applyFill="1" applyAlignment="1">
      <alignment vertical="top"/>
    </xf>
    <xf numFmtId="0" fontId="4" fillId="0" borderId="0" xfId="19" applyFont="1" applyFill="1" applyAlignment="1">
      <alignment horizontal="center" vertical="top" wrapText="1"/>
    </xf>
    <xf numFmtId="0" fontId="29" fillId="0" borderId="0" xfId="19" applyFont="1" applyFill="1" applyAlignment="1">
      <alignment horizontal="right" vertical="center"/>
    </xf>
    <xf numFmtId="0" fontId="5" fillId="0" borderId="0" xfId="19" applyFont="1" applyFill="1" applyAlignment="1">
      <alignment horizontal="center" vertical="top" wrapText="1"/>
    </xf>
    <xf numFmtId="0" fontId="5" fillId="0" borderId="6" xfId="19" applyFont="1" applyBorder="1" applyAlignment="1">
      <alignment horizontal="center" vertical="center" wrapText="1"/>
    </xf>
    <xf numFmtId="0" fontId="9" fillId="0" borderId="6" xfId="19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 vertical="center"/>
    </xf>
    <xf numFmtId="0" fontId="10" fillId="0" borderId="6" xfId="19" applyFont="1" applyFill="1" applyBorder="1" applyAlignment="1">
      <alignment horizontal="center" vertical="center" wrapText="1"/>
    </xf>
    <xf numFmtId="0" fontId="10" fillId="0" borderId="6" xfId="19" applyFont="1" applyBorder="1" applyAlignment="1">
      <alignment horizontal="center" vertical="center" wrapText="1"/>
    </xf>
    <xf numFmtId="0" fontId="10" fillId="0" borderId="6" xfId="19" applyNumberFormat="1" applyFont="1" applyBorder="1" applyAlignment="1">
      <alignment horizontal="center" vertical="center" wrapText="1"/>
    </xf>
    <xf numFmtId="0" fontId="7" fillId="0" borderId="0" xfId="19" applyFont="1" applyAlignment="1">
      <alignment vertical="center"/>
    </xf>
    <xf numFmtId="0" fontId="9" fillId="0" borderId="6" xfId="19" applyFont="1" applyBorder="1" applyAlignment="1">
      <alignment horizontal="center" vertical="center"/>
    </xf>
    <xf numFmtId="3" fontId="9" fillId="0" borderId="6" xfId="8" applyNumberFormat="1" applyFont="1" applyBorder="1" applyAlignment="1">
      <alignment horizontal="center" vertical="center"/>
    </xf>
    <xf numFmtId="165" fontId="34" fillId="0" borderId="6" xfId="8" applyNumberFormat="1" applyFont="1" applyBorder="1" applyAlignment="1">
      <alignment horizontal="center" vertical="center"/>
    </xf>
    <xf numFmtId="3" fontId="7" fillId="0" borderId="0" xfId="19" applyNumberFormat="1" applyFont="1" applyAlignment="1">
      <alignment vertical="center"/>
    </xf>
    <xf numFmtId="0" fontId="28" fillId="0" borderId="0" xfId="19" applyFont="1" applyAlignment="1">
      <alignment horizontal="center" vertical="center"/>
    </xf>
    <xf numFmtId="0" fontId="35" fillId="2" borderId="6" xfId="21" applyFont="1" applyFill="1" applyBorder="1"/>
    <xf numFmtId="164" fontId="28" fillId="0" borderId="0" xfId="19" applyNumberFormat="1" applyFont="1" applyAlignment="1">
      <alignment horizontal="center" vertical="center"/>
    </xf>
    <xf numFmtId="165" fontId="7" fillId="0" borderId="0" xfId="19" applyNumberFormat="1" applyFont="1" applyAlignment="1">
      <alignment vertical="center"/>
    </xf>
    <xf numFmtId="0" fontId="35" fillId="0" borderId="6" xfId="21" applyFont="1" applyBorder="1"/>
    <xf numFmtId="164" fontId="28" fillId="4" borderId="0" xfId="19" applyNumberFormat="1" applyFont="1" applyFill="1" applyAlignment="1">
      <alignment horizontal="center" vertical="center"/>
    </xf>
    <xf numFmtId="0" fontId="7" fillId="0" borderId="0" xfId="19" applyFont="1"/>
    <xf numFmtId="0" fontId="25" fillId="0" borderId="0" xfId="20" applyFont="1" applyFill="1"/>
    <xf numFmtId="0" fontId="38" fillId="0" borderId="0" xfId="20" applyFont="1" applyFill="1" applyBorder="1" applyAlignment="1">
      <alignment horizontal="center"/>
    </xf>
    <xf numFmtId="0" fontId="38" fillId="0" borderId="0" xfId="20" applyFont="1" applyFill="1"/>
    <xf numFmtId="0" fontId="39" fillId="0" borderId="36" xfId="20" applyFont="1" applyFill="1" applyBorder="1" applyAlignment="1">
      <alignment horizontal="center" vertical="center" wrapText="1"/>
    </xf>
    <xf numFmtId="3" fontId="39" fillId="2" borderId="6" xfId="20" applyNumberFormat="1" applyFont="1" applyFill="1" applyBorder="1" applyAlignment="1">
      <alignment horizontal="center" vertical="center"/>
    </xf>
    <xf numFmtId="3" fontId="40" fillId="2" borderId="12" xfId="20" applyNumberFormat="1" applyFont="1" applyFill="1" applyBorder="1" applyAlignment="1">
      <alignment horizontal="center" vertical="center"/>
    </xf>
    <xf numFmtId="0" fontId="41" fillId="0" borderId="0" xfId="20" applyFont="1" applyFill="1" applyAlignment="1">
      <alignment vertical="center"/>
    </xf>
    <xf numFmtId="0" fontId="42" fillId="0" borderId="36" xfId="20" applyFont="1" applyFill="1" applyBorder="1" applyAlignment="1">
      <alignment horizontal="left" vertical="center" wrapText="1"/>
    </xf>
    <xf numFmtId="1" fontId="26" fillId="0" borderId="0" xfId="20" applyNumberFormat="1" applyFont="1" applyFill="1"/>
    <xf numFmtId="0" fontId="26" fillId="0" borderId="0" xfId="20" applyFont="1" applyFill="1"/>
    <xf numFmtId="0" fontId="41" fillId="0" borderId="0" xfId="20" applyFont="1" applyFill="1" applyAlignment="1">
      <alignment vertical="center" wrapText="1"/>
    </xf>
    <xf numFmtId="0" fontId="26" fillId="0" borderId="0" xfId="20" applyFont="1" applyFill="1" applyAlignment="1">
      <alignment vertical="center"/>
    </xf>
    <xf numFmtId="0" fontId="26" fillId="0" borderId="0" xfId="20" applyFont="1" applyFill="1" applyAlignment="1">
      <alignment horizontal="center"/>
    </xf>
    <xf numFmtId="0" fontId="43" fillId="0" borderId="0" xfId="10" applyNumberFormat="1" applyFont="1" applyBorder="1" applyAlignment="1">
      <alignment horizontal="center" vertical="center" wrapText="1"/>
    </xf>
    <xf numFmtId="0" fontId="41" fillId="0" borderId="0" xfId="20" applyFont="1" applyFill="1" applyAlignment="1">
      <alignment horizontal="center" vertical="top" wrapText="1"/>
    </xf>
    <xf numFmtId="0" fontId="26" fillId="0" borderId="0" xfId="20" applyFont="1" applyFill="1" applyAlignment="1">
      <alignment wrapText="1"/>
    </xf>
    <xf numFmtId="0" fontId="46" fillId="0" borderId="0" xfId="20" applyFont="1" applyFill="1" applyAlignment="1">
      <alignment horizontal="center"/>
    </xf>
    <xf numFmtId="0" fontId="36" fillId="0" borderId="15" xfId="20" applyFont="1" applyFill="1" applyBorder="1" applyAlignment="1">
      <alignment horizontal="center" vertical="center" wrapText="1"/>
    </xf>
    <xf numFmtId="0" fontId="47" fillId="0" borderId="36" xfId="20" applyFont="1" applyFill="1" applyBorder="1" applyAlignment="1">
      <alignment horizontal="center" vertical="center" wrapText="1"/>
    </xf>
    <xf numFmtId="3" fontId="47" fillId="0" borderId="6" xfId="20" applyNumberFormat="1" applyFont="1" applyFill="1" applyBorder="1" applyAlignment="1">
      <alignment horizontal="center" vertical="center"/>
    </xf>
    <xf numFmtId="0" fontId="38" fillId="0" borderId="0" xfId="20" applyFont="1" applyFill="1" applyAlignment="1">
      <alignment vertical="center"/>
    </xf>
    <xf numFmtId="3" fontId="48" fillId="0" borderId="0" xfId="20" applyNumberFormat="1" applyFont="1" applyFill="1" applyAlignment="1">
      <alignment horizontal="center" vertical="center"/>
    </xf>
    <xf numFmtId="0" fontId="28" fillId="0" borderId="36" xfId="18" applyFont="1" applyBorder="1" applyAlignment="1">
      <alignment vertical="center" wrapText="1"/>
    </xf>
    <xf numFmtId="3" fontId="26" fillId="0" borderId="0" xfId="20" applyNumberFormat="1" applyFont="1" applyFill="1"/>
    <xf numFmtId="164" fontId="26" fillId="0" borderId="0" xfId="20" applyNumberFormat="1" applyFont="1" applyFill="1"/>
    <xf numFmtId="0" fontId="28" fillId="0" borderId="37" xfId="18" applyFont="1" applyBorder="1" applyAlignment="1">
      <alignment vertical="center" wrapText="1"/>
    </xf>
    <xf numFmtId="1" fontId="18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Border="1" applyProtection="1">
      <protection locked="0"/>
    </xf>
    <xf numFmtId="1" fontId="7" fillId="4" borderId="0" xfId="1" applyNumberFormat="1" applyFont="1" applyFill="1" applyProtection="1">
      <protection locked="0"/>
    </xf>
    <xf numFmtId="164" fontId="14" fillId="4" borderId="0" xfId="1" applyNumberFormat="1" applyFont="1" applyFill="1" applyBorder="1" applyAlignment="1" applyProtection="1">
      <alignment horizontal="center" vertical="center"/>
      <protection locked="0"/>
    </xf>
    <xf numFmtId="1" fontId="17" fillId="4" borderId="0" xfId="1" applyNumberFormat="1" applyFont="1" applyFill="1" applyBorder="1" applyAlignment="1" applyProtection="1">
      <alignment horizontal="center" vertical="center"/>
      <protection locked="0"/>
    </xf>
    <xf numFmtId="1" fontId="14" fillId="4" borderId="0" xfId="1" applyNumberFormat="1" applyFont="1" applyFill="1" applyBorder="1" applyAlignment="1" applyProtection="1">
      <alignment horizontal="center" vertical="center"/>
      <protection locked="0"/>
    </xf>
    <xf numFmtId="164" fontId="17" fillId="4" borderId="0" xfId="1" applyNumberFormat="1" applyFont="1" applyFill="1" applyBorder="1" applyAlignment="1" applyProtection="1">
      <alignment horizontal="center" vertical="center"/>
      <protection locked="0"/>
    </xf>
    <xf numFmtId="165" fontId="17" fillId="4" borderId="0" xfId="0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 applyProtection="1">
      <alignment horizontal="center"/>
      <protection locked="0"/>
    </xf>
    <xf numFmtId="1" fontId="6" fillId="2" borderId="0" xfId="1" applyNumberFormat="1" applyFont="1" applyFill="1" applyBorder="1" applyAlignment="1" applyProtection="1">
      <alignment horizontal="center"/>
      <protection locked="0"/>
    </xf>
    <xf numFmtId="1" fontId="8" fillId="2" borderId="0" xfId="1" applyNumberFormat="1" applyFont="1" applyFill="1" applyAlignment="1" applyProtection="1">
      <alignment horizontal="right"/>
      <protection locked="0"/>
    </xf>
    <xf numFmtId="1" fontId="7" fillId="2" borderId="14" xfId="1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>
      <alignment horizontal="center" vertical="center"/>
    </xf>
    <xf numFmtId="164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14" fillId="2" borderId="0" xfId="1" applyNumberFormat="1" applyFont="1" applyFill="1" applyBorder="1" applyAlignment="1" applyProtection="1">
      <alignment horizontal="center" vertical="center"/>
      <protection locked="0"/>
    </xf>
    <xf numFmtId="1" fontId="17" fillId="2" borderId="0" xfId="1" applyNumberFormat="1" applyFont="1" applyFill="1" applyBorder="1" applyAlignment="1" applyProtection="1">
      <alignment horizontal="center" vertical="center"/>
      <protection locked="0"/>
    </xf>
    <xf numFmtId="3" fontId="17" fillId="2" borderId="0" xfId="1" applyNumberFormat="1" applyFont="1" applyFill="1" applyBorder="1" applyAlignment="1" applyProtection="1">
      <alignment horizontal="center" vertical="center"/>
      <protection locked="0"/>
    </xf>
    <xf numFmtId="1" fontId="7" fillId="2" borderId="0" xfId="1" applyNumberFormat="1" applyFont="1" applyFill="1" applyProtection="1">
      <protection locked="0"/>
    </xf>
    <xf numFmtId="164" fontId="18" fillId="2" borderId="0" xfId="1" applyNumberFormat="1" applyFont="1" applyFill="1" applyBorder="1" applyProtection="1">
      <protection locked="0"/>
    </xf>
    <xf numFmtId="1" fontId="18" fillId="2" borderId="0" xfId="1" applyNumberFormat="1" applyFont="1" applyFill="1" applyBorder="1" applyProtection="1">
      <protection locked="0"/>
    </xf>
    <xf numFmtId="1" fontId="7" fillId="2" borderId="0" xfId="1" applyNumberFormat="1" applyFont="1" applyFill="1" applyBorder="1" applyProtection="1">
      <protection locked="0"/>
    </xf>
    <xf numFmtId="3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3" fillId="2" borderId="6" xfId="1" applyNumberFormat="1" applyFont="1" applyFill="1" applyBorder="1" applyAlignment="1" applyProtection="1">
      <alignment horizontal="center" vertical="center" wrapText="1"/>
    </xf>
    <xf numFmtId="1" fontId="11" fillId="2" borderId="6" xfId="1" applyNumberFormat="1" applyFont="1" applyFill="1" applyBorder="1" applyAlignment="1" applyProtection="1">
      <alignment horizontal="center" vertical="center" wrapText="1"/>
    </xf>
    <xf numFmtId="1" fontId="7" fillId="2" borderId="0" xfId="1" applyNumberFormat="1" applyFont="1" applyFill="1" applyAlignment="1" applyProtection="1">
      <protection locked="0"/>
    </xf>
    <xf numFmtId="3" fontId="28" fillId="2" borderId="6" xfId="8" applyNumberFormat="1" applyFont="1" applyFill="1" applyBorder="1" applyAlignment="1">
      <alignment horizontal="center" vertical="center"/>
    </xf>
    <xf numFmtId="0" fontId="26" fillId="2" borderId="0" xfId="20" applyFont="1" applyFill="1" applyAlignment="1">
      <alignment wrapText="1"/>
    </xf>
    <xf numFmtId="0" fontId="26" fillId="2" borderId="0" xfId="20" applyFont="1" applyFill="1"/>
    <xf numFmtId="0" fontId="42" fillId="0" borderId="48" xfId="20" applyFont="1" applyFill="1" applyBorder="1" applyAlignment="1">
      <alignment horizontal="left" vertical="center" wrapText="1"/>
    </xf>
    <xf numFmtId="0" fontId="42" fillId="0" borderId="49" xfId="20" applyFont="1" applyFill="1" applyBorder="1" applyAlignment="1">
      <alignment horizontal="left" vertical="center" wrapText="1"/>
    </xf>
    <xf numFmtId="3" fontId="42" fillId="2" borderId="6" xfId="20" applyNumberFormat="1" applyFont="1" applyFill="1" applyBorder="1" applyAlignment="1">
      <alignment horizontal="center" vertical="center" wrapText="1"/>
    </xf>
    <xf numFmtId="3" fontId="42" fillId="2" borderId="38" xfId="20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 applyProtection="1">
      <alignment vertical="center"/>
      <protection locked="0"/>
    </xf>
    <xf numFmtId="1" fontId="10" fillId="0" borderId="6" xfId="14" applyNumberFormat="1" applyFont="1" applyBorder="1" applyAlignment="1">
      <alignment horizontal="center" vertical="center"/>
    </xf>
    <xf numFmtId="1" fontId="10" fillId="0" borderId="6" xfId="14" applyNumberFormat="1" applyFont="1" applyFill="1" applyBorder="1" applyAlignment="1">
      <alignment horizontal="center" vertical="center"/>
    </xf>
    <xf numFmtId="1" fontId="10" fillId="0" borderId="6" xfId="14" applyNumberFormat="1" applyFont="1" applyFill="1" applyBorder="1" applyAlignment="1">
      <alignment horizontal="center"/>
    </xf>
    <xf numFmtId="1" fontId="10" fillId="3" borderId="6" xfId="14" applyNumberFormat="1" applyFont="1" applyFill="1" applyBorder="1" applyAlignment="1">
      <alignment horizontal="center"/>
    </xf>
    <xf numFmtId="1" fontId="10" fillId="2" borderId="6" xfId="14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3" fontId="10" fillId="2" borderId="6" xfId="2" applyNumberFormat="1" applyFont="1" applyFill="1" applyBorder="1" applyAlignment="1">
      <alignment horizontal="center" vertical="center" wrapText="1"/>
    </xf>
    <xf numFmtId="0" fontId="28" fillId="0" borderId="6" xfId="8" applyNumberFormat="1" applyFont="1" applyBorder="1" applyAlignment="1">
      <alignment horizontal="center" vertical="center"/>
    </xf>
    <xf numFmtId="0" fontId="28" fillId="0" borderId="0" xfId="19" applyNumberFormat="1" applyFont="1" applyAlignment="1">
      <alignment horizontal="center" vertical="center"/>
    </xf>
    <xf numFmtId="49" fontId="28" fillId="0" borderId="0" xfId="19" applyNumberFormat="1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3" fontId="10" fillId="2" borderId="6" xfId="1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/>
    </xf>
    <xf numFmtId="1" fontId="10" fillId="3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8" fillId="0" borderId="0" xfId="8" applyNumberFormat="1" applyFont="1" applyBorder="1" applyAlignment="1">
      <alignment horizontal="center" vertical="center"/>
    </xf>
    <xf numFmtId="0" fontId="28" fillId="0" borderId="0" xfId="8" applyNumberFormat="1" applyFont="1" applyFill="1" applyBorder="1" applyAlignment="1">
      <alignment horizontal="center" vertical="center"/>
    </xf>
    <xf numFmtId="0" fontId="28" fillId="0" borderId="6" xfId="19" applyFont="1" applyBorder="1" applyAlignment="1">
      <alignment horizontal="center" vertical="center"/>
    </xf>
    <xf numFmtId="3" fontId="43" fillId="2" borderId="6" xfId="10" applyNumberFormat="1" applyFont="1" applyFill="1" applyBorder="1" applyAlignment="1">
      <alignment horizontal="center" vertical="center" wrapText="1"/>
    </xf>
    <xf numFmtId="49" fontId="43" fillId="2" borderId="6" xfId="10" applyNumberFormat="1" applyFont="1" applyFill="1" applyBorder="1" applyAlignment="1">
      <alignment horizontal="center" vertical="center" wrapText="1"/>
    </xf>
    <xf numFmtId="0" fontId="43" fillId="2" borderId="6" xfId="10" applyNumberFormat="1" applyFont="1" applyFill="1" applyBorder="1" applyAlignment="1">
      <alignment horizontal="center" vertical="center" wrapText="1"/>
    </xf>
    <xf numFmtId="3" fontId="44" fillId="2" borderId="6" xfId="20" applyNumberFormat="1" applyFont="1" applyFill="1" applyBorder="1" applyAlignment="1">
      <alignment horizontal="center" vertical="center" wrapText="1"/>
    </xf>
    <xf numFmtId="165" fontId="44" fillId="0" borderId="24" xfId="8" applyNumberFormat="1" applyFont="1" applyFill="1" applyBorder="1" applyAlignment="1">
      <alignment horizontal="center" vertical="center"/>
    </xf>
    <xf numFmtId="165" fontId="44" fillId="0" borderId="23" xfId="8" applyNumberFormat="1" applyFont="1" applyBorder="1" applyAlignment="1">
      <alignment horizontal="center" vertical="center"/>
    </xf>
    <xf numFmtId="165" fontId="64" fillId="0" borderId="26" xfId="8" applyNumberFormat="1" applyFont="1" applyFill="1" applyBorder="1" applyAlignment="1">
      <alignment horizontal="center" vertical="center"/>
    </xf>
    <xf numFmtId="165" fontId="64" fillId="0" borderId="25" xfId="8" applyNumberFormat="1" applyFont="1" applyBorder="1" applyAlignment="1">
      <alignment horizontal="center" vertical="center"/>
    </xf>
    <xf numFmtId="165" fontId="44" fillId="0" borderId="28" xfId="8" applyNumberFormat="1" applyFont="1" applyFill="1" applyBorder="1" applyAlignment="1">
      <alignment horizontal="center" vertical="center"/>
    </xf>
    <xf numFmtId="165" fontId="44" fillId="0" borderId="27" xfId="8" applyNumberFormat="1" applyFont="1" applyFill="1" applyBorder="1" applyAlignment="1">
      <alignment horizontal="center" vertical="center"/>
    </xf>
    <xf numFmtId="165" fontId="64" fillId="0" borderId="30" xfId="8" applyNumberFormat="1" applyFont="1" applyFill="1" applyBorder="1" applyAlignment="1">
      <alignment horizontal="center" vertical="center"/>
    </xf>
    <xf numFmtId="165" fontId="64" fillId="0" borderId="29" xfId="8" applyNumberFormat="1" applyFont="1" applyFill="1" applyBorder="1" applyAlignment="1">
      <alignment horizontal="center" vertical="center"/>
    </xf>
    <xf numFmtId="165" fontId="44" fillId="0" borderId="32" xfId="8" applyNumberFormat="1" applyFont="1" applyFill="1" applyBorder="1" applyAlignment="1">
      <alignment horizontal="center" vertical="center"/>
    </xf>
    <xf numFmtId="165" fontId="44" fillId="0" borderId="31" xfId="8" applyNumberFormat="1" applyFont="1" applyFill="1" applyBorder="1" applyAlignment="1">
      <alignment horizontal="center" vertical="center"/>
    </xf>
    <xf numFmtId="165" fontId="64" fillId="0" borderId="25" xfId="8" applyNumberFormat="1" applyFont="1" applyFill="1" applyBorder="1" applyAlignment="1">
      <alignment horizontal="center" vertical="center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>
      <alignment horizontal="center" wrapText="1"/>
    </xf>
    <xf numFmtId="0" fontId="42" fillId="0" borderId="6" xfId="20" applyFont="1" applyFill="1" applyBorder="1" applyAlignment="1">
      <alignment horizontal="center" vertical="center"/>
    </xf>
    <xf numFmtId="1" fontId="26" fillId="0" borderId="0" xfId="20" applyNumberFormat="1" applyFont="1" applyFill="1" applyBorder="1"/>
    <xf numFmtId="49" fontId="43" fillId="2" borderId="0" xfId="10" applyNumberFormat="1" applyFont="1" applyFill="1" applyBorder="1" applyAlignment="1">
      <alignment horizontal="center" vertical="center" wrapText="1"/>
    </xf>
    <xf numFmtId="0" fontId="41" fillId="0" borderId="0" xfId="20" applyFont="1" applyFill="1" applyBorder="1" applyAlignment="1">
      <alignment vertical="center" wrapText="1"/>
    </xf>
    <xf numFmtId="0" fontId="65" fillId="2" borderId="6" xfId="0" applyFont="1" applyFill="1" applyBorder="1" applyAlignment="1">
      <alignment horizontal="center" vertical="center"/>
    </xf>
    <xf numFmtId="1" fontId="65" fillId="2" borderId="6" xfId="0" applyNumberFormat="1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/>
    </xf>
    <xf numFmtId="0" fontId="65" fillId="0" borderId="6" xfId="0" applyFont="1" applyBorder="1" applyAlignment="1">
      <alignment horizontal="center"/>
    </xf>
    <xf numFmtId="1" fontId="65" fillId="2" borderId="6" xfId="0" applyNumberFormat="1" applyFont="1" applyFill="1" applyBorder="1" applyAlignment="1">
      <alignment horizontal="center" wrapText="1"/>
    </xf>
    <xf numFmtId="1" fontId="10" fillId="2" borderId="6" xfId="0" applyNumberFormat="1" applyFont="1" applyFill="1" applyBorder="1" applyAlignment="1">
      <alignment vertical="center" wrapText="1"/>
    </xf>
    <xf numFmtId="1" fontId="10" fillId="2" borderId="6" xfId="0" applyNumberFormat="1" applyFont="1" applyFill="1" applyBorder="1" applyAlignment="1">
      <alignment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/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center" vertical="center" wrapText="1"/>
    </xf>
    <xf numFmtId="1" fontId="6" fillId="2" borderId="6" xfId="1" applyNumberFormat="1" applyFont="1" applyFill="1" applyBorder="1" applyAlignment="1" applyProtection="1">
      <alignment horizontal="center" vertical="center" wrapText="1"/>
    </xf>
    <xf numFmtId="0" fontId="10" fillId="2" borderId="6" xfId="3" applyFont="1" applyFill="1" applyBorder="1" applyAlignment="1">
      <alignment horizontal="center"/>
    </xf>
    <xf numFmtId="0" fontId="7" fillId="0" borderId="0" xfId="17" applyFont="1"/>
    <xf numFmtId="0" fontId="7" fillId="0" borderId="0" xfId="17" applyFont="1" applyFill="1"/>
    <xf numFmtId="3" fontId="7" fillId="0" borderId="0" xfId="17" applyNumberFormat="1" applyFont="1"/>
    <xf numFmtId="1" fontId="9" fillId="0" borderId="6" xfId="17" applyNumberFormat="1" applyFont="1" applyFill="1" applyBorder="1" applyAlignment="1">
      <alignment horizontal="center" vertical="center" wrapText="1"/>
    </xf>
    <xf numFmtId="0" fontId="9" fillId="0" borderId="6" xfId="17" applyFont="1" applyBorder="1" applyAlignment="1">
      <alignment vertical="center" wrapText="1"/>
    </xf>
    <xf numFmtId="0" fontId="7" fillId="0" borderId="0" xfId="17" applyFont="1" applyBorder="1"/>
    <xf numFmtId="164" fontId="9" fillId="0" borderId="6" xfId="16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 wrapText="1"/>
    </xf>
    <xf numFmtId="0" fontId="66" fillId="0" borderId="6" xfId="11" applyFont="1" applyFill="1" applyBorder="1" applyAlignment="1">
      <alignment vertical="center" wrapText="1"/>
    </xf>
    <xf numFmtId="164" fontId="9" fillId="0" borderId="6" xfId="15" applyNumberFormat="1" applyFont="1" applyFill="1" applyBorder="1" applyAlignment="1">
      <alignment horizontal="center" vertical="center"/>
    </xf>
    <xf numFmtId="164" fontId="9" fillId="0" borderId="6" xfId="17" applyNumberFormat="1" applyFont="1" applyFill="1" applyBorder="1" applyAlignment="1">
      <alignment horizontal="center" vertical="center"/>
    </xf>
    <xf numFmtId="165" fontId="9" fillId="0" borderId="6" xfId="15" applyNumberFormat="1" applyFont="1" applyFill="1" applyBorder="1" applyAlignment="1">
      <alignment horizontal="center" vertical="center" wrapText="1"/>
    </xf>
    <xf numFmtId="0" fontId="9" fillId="0" borderId="6" xfId="16" applyFont="1" applyFill="1" applyBorder="1" applyAlignment="1">
      <alignment vertical="center" wrapText="1"/>
    </xf>
    <xf numFmtId="3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164" fontId="28" fillId="0" borderId="14" xfId="17" applyNumberFormat="1" applyFont="1" applyFill="1" applyBorder="1" applyAlignment="1">
      <alignment horizontal="center" vertical="center"/>
    </xf>
    <xf numFmtId="0" fontId="28" fillId="0" borderId="50" xfId="17" applyFont="1" applyFill="1" applyBorder="1" applyAlignment="1">
      <alignment vertical="center" wrapText="1"/>
    </xf>
    <xf numFmtId="164" fontId="9" fillId="0" borderId="51" xfId="17" applyNumberFormat="1" applyFont="1" applyFill="1" applyBorder="1" applyAlignment="1">
      <alignment horizontal="center" vertical="center"/>
    </xf>
    <xf numFmtId="0" fontId="9" fillId="0" borderId="52" xfId="17" applyFont="1" applyBorder="1" applyAlignment="1">
      <alignment vertical="center" wrapText="1"/>
    </xf>
    <xf numFmtId="164" fontId="9" fillId="2" borderId="10" xfId="17" applyNumberFormat="1" applyFont="1" applyFill="1" applyBorder="1" applyAlignment="1">
      <alignment horizontal="center" vertical="center"/>
    </xf>
    <xf numFmtId="165" fontId="9" fillId="0" borderId="14" xfId="17" applyNumberFormat="1" applyFont="1" applyFill="1" applyBorder="1" applyAlignment="1">
      <alignment horizontal="center" vertical="center" wrapText="1"/>
    </xf>
    <xf numFmtId="0" fontId="9" fillId="2" borderId="14" xfId="17" applyFont="1" applyFill="1" applyBorder="1" applyAlignment="1">
      <alignment vertical="center" wrapText="1"/>
    </xf>
    <xf numFmtId="164" fontId="9" fillId="0" borderId="10" xfId="17" applyNumberFormat="1" applyFont="1" applyFill="1" applyBorder="1" applyAlignment="1">
      <alignment horizontal="center" vertical="center"/>
    </xf>
    <xf numFmtId="0" fontId="9" fillId="0" borderId="14" xfId="17" applyFont="1" applyBorder="1" applyAlignment="1">
      <alignment vertical="center" wrapText="1"/>
    </xf>
    <xf numFmtId="164" fontId="9" fillId="0" borderId="53" xfId="17" applyNumberFormat="1" applyFont="1" applyFill="1" applyBorder="1" applyAlignment="1">
      <alignment horizontal="center" vertical="center"/>
    </xf>
    <xf numFmtId="164" fontId="9" fillId="0" borderId="52" xfId="17" applyNumberFormat="1" applyFont="1" applyFill="1" applyBorder="1" applyAlignment="1">
      <alignment horizontal="center" vertical="center"/>
    </xf>
    <xf numFmtId="164" fontId="9" fillId="0" borderId="14" xfId="17" applyNumberFormat="1" applyFont="1" applyFill="1" applyBorder="1" applyAlignment="1">
      <alignment horizontal="center" vertical="center"/>
    </xf>
    <xf numFmtId="0" fontId="9" fillId="0" borderId="14" xfId="17" applyFont="1" applyFill="1" applyBorder="1" applyAlignment="1">
      <alignment vertical="center" wrapText="1"/>
    </xf>
    <xf numFmtId="0" fontId="9" fillId="0" borderId="6" xfId="17" applyFont="1" applyFill="1" applyBorder="1" applyAlignment="1">
      <alignment vertical="center" wrapText="1"/>
    </xf>
    <xf numFmtId="165" fontId="7" fillId="0" borderId="0" xfId="17" applyNumberFormat="1" applyFont="1"/>
    <xf numFmtId="3" fontId="9" fillId="0" borderId="52" xfId="17" applyNumberFormat="1" applyFont="1" applyFill="1" applyBorder="1" applyAlignment="1">
      <alignment horizontal="center" vertical="center" wrapText="1"/>
    </xf>
    <xf numFmtId="0" fontId="9" fillId="0" borderId="52" xfId="17" applyFont="1" applyBorder="1" applyAlignment="1">
      <alignment horizontal="left" vertical="center" wrapText="1" indent="1"/>
    </xf>
    <xf numFmtId="0" fontId="9" fillId="0" borderId="51" xfId="17" applyFont="1" applyBorder="1" applyAlignment="1">
      <alignment horizontal="left" vertical="center" wrapText="1" indent="1"/>
    </xf>
    <xf numFmtId="0" fontId="7" fillId="0" borderId="0" xfId="17" applyFont="1" applyAlignment="1">
      <alignment horizontal="left" vertical="center"/>
    </xf>
    <xf numFmtId="0" fontId="7" fillId="0" borderId="0" xfId="17" applyFont="1" applyAlignment="1">
      <alignment horizontal="center" vertical="center"/>
    </xf>
    <xf numFmtId="165" fontId="9" fillId="0" borderId="2" xfId="17" applyNumberFormat="1" applyFont="1" applyFill="1" applyBorder="1" applyAlignment="1">
      <alignment horizontal="center" vertical="center" wrapText="1"/>
    </xf>
    <xf numFmtId="0" fontId="9" fillId="0" borderId="12" xfId="17" applyFont="1" applyBorder="1" applyAlignment="1">
      <alignment vertical="center" wrapText="1"/>
    </xf>
    <xf numFmtId="165" fontId="7" fillId="0" borderId="0" xfId="17" applyNumberFormat="1" applyFont="1" applyAlignment="1">
      <alignment horizontal="center" vertical="center"/>
    </xf>
    <xf numFmtId="0" fontId="28" fillId="0" borderId="14" xfId="17" applyFont="1" applyFill="1" applyBorder="1" applyAlignment="1">
      <alignment vertical="center" wrapText="1"/>
    </xf>
    <xf numFmtId="0" fontId="9" fillId="0" borderId="51" xfId="17" applyFont="1" applyFill="1" applyBorder="1" applyAlignment="1">
      <alignment vertical="center" wrapText="1"/>
    </xf>
    <xf numFmtId="0" fontId="68" fillId="0" borderId="6" xfId="17" applyFont="1" applyFill="1" applyBorder="1" applyAlignment="1">
      <alignment horizontal="center" vertical="center" wrapText="1"/>
    </xf>
    <xf numFmtId="3" fontId="9" fillId="0" borderId="51" xfId="17" applyNumberFormat="1" applyFont="1" applyFill="1" applyBorder="1" applyAlignment="1">
      <alignment horizontal="center" vertical="center" wrapText="1"/>
    </xf>
    <xf numFmtId="3" fontId="28" fillId="0" borderId="14" xfId="17" applyNumberFormat="1" applyFont="1" applyFill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 wrapText="1"/>
    </xf>
    <xf numFmtId="3" fontId="9" fillId="0" borderId="14" xfId="17" applyNumberFormat="1" applyFont="1" applyFill="1" applyBorder="1" applyAlignment="1">
      <alignment horizontal="center" vertical="center" wrapText="1"/>
    </xf>
    <xf numFmtId="3" fontId="9" fillId="0" borderId="53" xfId="17" applyNumberFormat="1" applyFont="1" applyFill="1" applyBorder="1" applyAlignment="1">
      <alignment horizontal="center" vertical="center"/>
    </xf>
    <xf numFmtId="1" fontId="9" fillId="0" borderId="52" xfId="17" applyNumberFormat="1" applyFont="1" applyFill="1" applyBorder="1" applyAlignment="1">
      <alignment horizontal="center" vertical="center"/>
    </xf>
    <xf numFmtId="3" fontId="9" fillId="0" borderId="14" xfId="17" applyNumberFormat="1" applyFont="1" applyFill="1" applyBorder="1" applyAlignment="1">
      <alignment horizontal="center" vertical="center"/>
    </xf>
    <xf numFmtId="3" fontId="9" fillId="0" borderId="2" xfId="17" applyNumberFormat="1" applyFont="1" applyFill="1" applyBorder="1" applyAlignment="1">
      <alignment horizontal="center" vertical="center"/>
    </xf>
    <xf numFmtId="3" fontId="9" fillId="0" borderId="51" xfId="17" applyNumberFormat="1" applyFont="1" applyFill="1" applyBorder="1" applyAlignment="1">
      <alignment horizontal="center" vertical="center"/>
    </xf>
    <xf numFmtId="3" fontId="28" fillId="0" borderId="14" xfId="17" applyNumberFormat="1" applyFont="1" applyFill="1" applyBorder="1" applyAlignment="1">
      <alignment horizontal="center" vertical="center"/>
    </xf>
    <xf numFmtId="3" fontId="9" fillId="0" borderId="6" xfId="17" applyNumberFormat="1" applyFont="1" applyFill="1" applyBorder="1" applyAlignment="1">
      <alignment horizontal="center" vertical="center"/>
    </xf>
    <xf numFmtId="1" fontId="9" fillId="2" borderId="14" xfId="17" applyNumberFormat="1" applyFont="1" applyFill="1" applyBorder="1" applyAlignment="1">
      <alignment horizontal="center" vertical="center"/>
    </xf>
    <xf numFmtId="3" fontId="9" fillId="0" borderId="6" xfId="16" applyNumberFormat="1" applyFont="1" applyFill="1" applyBorder="1" applyAlignment="1">
      <alignment horizontal="center" vertical="center"/>
    </xf>
    <xf numFmtId="3" fontId="9" fillId="0" borderId="6" xfId="15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49" fontId="9" fillId="0" borderId="14" xfId="17" applyNumberFormat="1" applyFont="1" applyFill="1" applyBorder="1" applyAlignment="1">
      <alignment horizontal="center" vertical="center" wrapText="1"/>
    </xf>
    <xf numFmtId="49" fontId="7" fillId="0" borderId="0" xfId="17" applyNumberFormat="1" applyFont="1"/>
    <xf numFmtId="1" fontId="4" fillId="2" borderId="0" xfId="1" applyNumberFormat="1" applyFont="1" applyFill="1" applyBorder="1" applyAlignment="1" applyProtection="1">
      <alignment horizontal="center"/>
      <protection locked="0"/>
    </xf>
    <xf numFmtId="1" fontId="10" fillId="0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1" fillId="2" borderId="6" xfId="1" applyNumberFormat="1" applyFont="1" applyFill="1" applyBorder="1" applyAlignment="1" applyProtection="1">
      <alignment horizontal="right" vertical="center" wrapText="1"/>
      <protection locked="0"/>
    </xf>
    <xf numFmtId="3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3" fontId="10" fillId="2" borderId="6" xfId="1" applyNumberFormat="1" applyFont="1" applyFill="1" applyBorder="1" applyAlignment="1" applyProtection="1">
      <alignment vertical="center" wrapText="1"/>
      <protection locked="0"/>
    </xf>
    <xf numFmtId="49" fontId="9" fillId="0" borderId="6" xfId="17" applyNumberFormat="1" applyFont="1" applyFill="1" applyBorder="1" applyAlignment="1">
      <alignment horizontal="center" vertical="center"/>
    </xf>
    <xf numFmtId="0" fontId="9" fillId="0" borderId="11" xfId="16" applyFont="1" applyFill="1" applyBorder="1" applyAlignment="1">
      <alignment horizontal="center" vertical="center"/>
    </xf>
    <xf numFmtId="1" fontId="12" fillId="2" borderId="6" xfId="1" applyNumberFormat="1" applyFont="1" applyFill="1" applyBorder="1" applyAlignment="1" applyProtection="1">
      <alignment vertical="center" wrapText="1"/>
    </xf>
    <xf numFmtId="165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  <protection locked="0"/>
    </xf>
    <xf numFmtId="164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2" borderId="6" xfId="1" applyNumberFormat="1" applyFont="1" applyFill="1" applyBorder="1" applyAlignment="1" applyProtection="1">
      <alignment horizontal="center" vertical="center" wrapText="1"/>
    </xf>
    <xf numFmtId="1" fontId="12" fillId="2" borderId="6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vertical="center"/>
      <protection locked="0"/>
    </xf>
    <xf numFmtId="165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12" fillId="2" borderId="6" xfId="1" applyNumberFormat="1" applyFont="1" applyFill="1" applyBorder="1" applyAlignment="1" applyProtection="1">
      <alignment vertical="center" wrapText="1"/>
      <protection locked="0"/>
    </xf>
    <xf numFmtId="1" fontId="12" fillId="2" borderId="6" xfId="1" applyNumberFormat="1" applyFont="1" applyFill="1" applyBorder="1" applyAlignment="1" applyProtection="1">
      <alignment vertical="center" wrapText="1"/>
      <protection locked="0"/>
    </xf>
    <xf numFmtId="164" fontId="12" fillId="2" borderId="6" xfId="1" applyNumberFormat="1" applyFont="1" applyFill="1" applyBorder="1" applyAlignment="1" applyProtection="1">
      <alignment vertical="center" wrapText="1"/>
      <protection locked="0"/>
    </xf>
    <xf numFmtId="3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6" xfId="1" applyNumberFormat="1" applyFont="1" applyFill="1" applyBorder="1" applyAlignment="1" applyProtection="1">
      <alignment horizontal="right" vertical="center" wrapText="1"/>
      <protection locked="0"/>
    </xf>
    <xf numFmtId="1" fontId="12" fillId="2" borderId="6" xfId="0" applyNumberFormat="1" applyFont="1" applyFill="1" applyBorder="1" applyAlignment="1">
      <alignment vertical="center"/>
    </xf>
    <xf numFmtId="3" fontId="12" fillId="2" borderId="6" xfId="1" applyNumberFormat="1" applyFont="1" applyFill="1" applyBorder="1" applyAlignment="1" applyProtection="1">
      <alignment horizontal="right" vertical="center" wrapText="1"/>
    </xf>
    <xf numFmtId="164" fontId="12" fillId="2" borderId="6" xfId="1" applyNumberFormat="1" applyFont="1" applyFill="1" applyBorder="1" applyAlignment="1" applyProtection="1">
      <alignment horizontal="right" vertical="center" wrapText="1"/>
    </xf>
    <xf numFmtId="1" fontId="12" fillId="2" borderId="6" xfId="1" applyNumberFormat="1" applyFont="1" applyFill="1" applyBorder="1" applyAlignment="1" applyProtection="1">
      <alignment horizontal="right" vertical="center" wrapText="1"/>
    </xf>
    <xf numFmtId="1" fontId="12" fillId="0" borderId="6" xfId="3" applyNumberFormat="1" applyFont="1" applyFill="1" applyBorder="1" applyAlignment="1">
      <alignment horizontal="center" vertical="center"/>
    </xf>
    <xf numFmtId="3" fontId="43" fillId="2" borderId="12" xfId="10" applyNumberFormat="1" applyFont="1" applyFill="1" applyBorder="1" applyAlignment="1">
      <alignment horizontal="center" vertical="center" wrapText="1"/>
    </xf>
    <xf numFmtId="3" fontId="44" fillId="2" borderId="12" xfId="20" applyNumberFormat="1" applyFont="1" applyFill="1" applyBorder="1" applyAlignment="1">
      <alignment horizontal="center" vertical="center" wrapText="1"/>
    </xf>
    <xf numFmtId="3" fontId="43" fillId="2" borderId="54" xfId="10" applyNumberFormat="1" applyFont="1" applyFill="1" applyBorder="1" applyAlignment="1">
      <alignment horizontal="center" vertical="center" wrapText="1"/>
    </xf>
    <xf numFmtId="3" fontId="44" fillId="2" borderId="54" xfId="20" applyNumberFormat="1" applyFont="1" applyFill="1" applyBorder="1" applyAlignment="1">
      <alignment horizontal="center" vertical="center" wrapText="1"/>
    </xf>
    <xf numFmtId="0" fontId="39" fillId="0" borderId="15" xfId="20" applyFont="1" applyFill="1" applyBorder="1" applyAlignment="1">
      <alignment horizontal="center" vertical="center" wrapText="1"/>
    </xf>
    <xf numFmtId="3" fontId="40" fillId="2" borderId="15" xfId="20" applyNumberFormat="1" applyFont="1" applyFill="1" applyBorder="1" applyAlignment="1">
      <alignment horizontal="center" vertical="center"/>
    </xf>
    <xf numFmtId="0" fontId="42" fillId="2" borderId="0" xfId="20" applyFont="1" applyFill="1" applyBorder="1" applyAlignment="1">
      <alignment horizontal="center" vertical="center"/>
    </xf>
    <xf numFmtId="0" fontId="42" fillId="2" borderId="38" xfId="20" applyFont="1" applyFill="1" applyBorder="1" applyAlignment="1">
      <alignment horizontal="center" wrapText="1"/>
    </xf>
    <xf numFmtId="3" fontId="40" fillId="2" borderId="57" xfId="20" applyNumberFormat="1" applyFont="1" applyFill="1" applyBorder="1" applyAlignment="1">
      <alignment horizontal="center" vertical="center"/>
    </xf>
    <xf numFmtId="3" fontId="44" fillId="2" borderId="58" xfId="20" applyNumberFormat="1" applyFont="1" applyFill="1" applyBorder="1" applyAlignment="1">
      <alignment horizontal="center" vertical="center" wrapText="1"/>
    </xf>
    <xf numFmtId="165" fontId="39" fillId="0" borderId="36" xfId="20" applyNumberFormat="1" applyFont="1" applyFill="1" applyBorder="1" applyAlignment="1">
      <alignment horizontal="center" vertical="center" wrapText="1"/>
    </xf>
    <xf numFmtId="165" fontId="39" fillId="0" borderId="37" xfId="20" applyNumberFormat="1" applyFont="1" applyFill="1" applyBorder="1" applyAlignment="1">
      <alignment horizontal="center" vertical="center" wrapText="1"/>
    </xf>
    <xf numFmtId="14" fontId="39" fillId="0" borderId="36" xfId="10" applyNumberFormat="1" applyFont="1" applyBorder="1" applyAlignment="1">
      <alignment horizontal="center" vertical="center" wrapText="1"/>
    </xf>
    <xf numFmtId="3" fontId="47" fillId="0" borderId="12" xfId="20" applyNumberFormat="1" applyFont="1" applyFill="1" applyBorder="1" applyAlignment="1">
      <alignment horizontal="center" vertical="center"/>
    </xf>
    <xf numFmtId="3" fontId="42" fillId="0" borderId="12" xfId="20" applyNumberFormat="1" applyFont="1" applyFill="1" applyBorder="1" applyAlignment="1">
      <alignment horizontal="center" vertical="center" wrapText="1"/>
    </xf>
    <xf numFmtId="3" fontId="42" fillId="0" borderId="61" xfId="20" applyNumberFormat="1" applyFont="1" applyFill="1" applyBorder="1" applyAlignment="1">
      <alignment horizontal="center" vertical="center" wrapText="1"/>
    </xf>
    <xf numFmtId="0" fontId="36" fillId="0" borderId="63" xfId="20" applyFont="1" applyFill="1" applyBorder="1" applyAlignment="1">
      <alignment horizontal="center" vertical="center" wrapText="1"/>
    </xf>
    <xf numFmtId="165" fontId="39" fillId="0" borderId="63" xfId="20" applyNumberFormat="1" applyFont="1" applyFill="1" applyBorder="1" applyAlignment="1">
      <alignment horizontal="center" vertical="center"/>
    </xf>
    <xf numFmtId="3" fontId="47" fillId="0" borderId="15" xfId="20" applyNumberFormat="1" applyFont="1" applyFill="1" applyBorder="1" applyAlignment="1">
      <alignment horizontal="center" vertical="center"/>
    </xf>
    <xf numFmtId="3" fontId="44" fillId="0" borderId="15" xfId="20" applyNumberFormat="1" applyFont="1" applyFill="1" applyBorder="1" applyAlignment="1">
      <alignment horizontal="center" vertical="center"/>
    </xf>
    <xf numFmtId="165" fontId="39" fillId="0" borderId="64" xfId="20" applyNumberFormat="1" applyFont="1" applyFill="1" applyBorder="1" applyAlignment="1">
      <alignment horizontal="center" vertical="center"/>
    </xf>
    <xf numFmtId="3" fontId="44" fillId="0" borderId="57" xfId="20" applyNumberFormat="1" applyFont="1" applyFill="1" applyBorder="1" applyAlignment="1">
      <alignment horizontal="center" vertical="center"/>
    </xf>
    <xf numFmtId="0" fontId="21" fillId="0" borderId="0" xfId="8" applyFont="1" applyAlignment="1">
      <alignment horizontal="center" vertical="center" wrapText="1"/>
    </xf>
    <xf numFmtId="0" fontId="71" fillId="0" borderId="16" xfId="9" applyFont="1" applyFill="1" applyBorder="1" applyAlignment="1">
      <alignment horizontal="right" wrapText="1"/>
    </xf>
    <xf numFmtId="0" fontId="25" fillId="0" borderId="18" xfId="8" applyFont="1" applyFill="1" applyBorder="1" applyAlignment="1">
      <alignment horizontal="center" vertical="center" wrapText="1"/>
    </xf>
    <xf numFmtId="0" fontId="25" fillId="0" borderId="19" xfId="8" applyFont="1" applyFill="1" applyBorder="1" applyAlignment="1">
      <alignment horizontal="center" vertical="center" wrapText="1"/>
    </xf>
    <xf numFmtId="0" fontId="4" fillId="0" borderId="0" xfId="19" applyFont="1" applyFill="1" applyAlignment="1">
      <alignment horizontal="center" vertical="top" wrapText="1"/>
    </xf>
    <xf numFmtId="0" fontId="12" fillId="0" borderId="2" xfId="19" applyFont="1" applyFill="1" applyBorder="1" applyAlignment="1">
      <alignment horizontal="center" vertical="center" wrapText="1"/>
    </xf>
    <xf numFmtId="0" fontId="12" fillId="0" borderId="14" xfId="19" applyFont="1" applyFill="1" applyBorder="1" applyAlignment="1">
      <alignment horizontal="center" vertical="center" wrapText="1"/>
    </xf>
    <xf numFmtId="0" fontId="5" fillId="0" borderId="6" xfId="19" applyFont="1" applyBorder="1" applyAlignment="1">
      <alignment horizontal="center" vertical="center" wrapText="1"/>
    </xf>
    <xf numFmtId="0" fontId="36" fillId="0" borderId="0" xfId="20" applyFont="1" applyFill="1" applyAlignment="1">
      <alignment horizontal="center" wrapText="1"/>
    </xf>
    <xf numFmtId="0" fontId="37" fillId="0" borderId="0" xfId="20" applyFont="1" applyFill="1" applyAlignment="1">
      <alignment horizontal="center"/>
    </xf>
    <xf numFmtId="0" fontId="38" fillId="0" borderId="33" xfId="20" applyFont="1" applyFill="1" applyBorder="1" applyAlignment="1">
      <alignment horizontal="center"/>
    </xf>
    <xf numFmtId="0" fontId="38" fillId="0" borderId="35" xfId="20" applyFont="1" applyFill="1" applyBorder="1" applyAlignment="1">
      <alignment horizontal="center"/>
    </xf>
    <xf numFmtId="2" fontId="39" fillId="0" borderId="34" xfId="20" applyNumberFormat="1" applyFont="1" applyFill="1" applyBorder="1" applyAlignment="1">
      <alignment horizontal="center" vertical="center" wrapText="1"/>
    </xf>
    <xf numFmtId="2" fontId="39" fillId="0" borderId="6" xfId="20" applyNumberFormat="1" applyFont="1" applyFill="1" applyBorder="1" applyAlignment="1">
      <alignment horizontal="center" vertical="center" wrapText="1"/>
    </xf>
    <xf numFmtId="0" fontId="39" fillId="0" borderId="55" xfId="20" applyFont="1" applyFill="1" applyBorder="1" applyAlignment="1">
      <alignment horizontal="center" vertical="center" wrapText="1"/>
    </xf>
    <xf numFmtId="0" fontId="39" fillId="0" borderId="12" xfId="20" applyFont="1" applyFill="1" applyBorder="1" applyAlignment="1">
      <alignment horizontal="center" vertical="center" wrapText="1"/>
    </xf>
    <xf numFmtId="14" fontId="39" fillId="0" borderId="60" xfId="10" applyNumberFormat="1" applyFont="1" applyBorder="1" applyAlignment="1">
      <alignment horizontal="center" vertical="center" wrapText="1"/>
    </xf>
    <xf numFmtId="14" fontId="39" fillId="0" borderId="59" xfId="10" applyNumberFormat="1" applyFont="1" applyBorder="1" applyAlignment="1">
      <alignment horizontal="center" vertical="center" wrapText="1"/>
    </xf>
    <xf numFmtId="0" fontId="45" fillId="0" borderId="0" xfId="20" applyFont="1" applyFill="1" applyAlignment="1">
      <alignment horizontal="center" wrapText="1"/>
    </xf>
    <xf numFmtId="0" fontId="37" fillId="0" borderId="0" xfId="20" applyFont="1" applyFill="1" applyAlignment="1">
      <alignment horizontal="center" wrapText="1"/>
    </xf>
    <xf numFmtId="0" fontId="38" fillId="0" borderId="39" xfId="20" applyFont="1" applyFill="1" applyBorder="1" applyAlignment="1">
      <alignment horizontal="center"/>
    </xf>
    <xf numFmtId="0" fontId="38" fillId="0" borderId="36" xfId="20" applyFont="1" applyFill="1" applyBorder="1" applyAlignment="1">
      <alignment horizontal="center"/>
    </xf>
    <xf numFmtId="0" fontId="36" fillId="0" borderId="34" xfId="20" applyFont="1" applyFill="1" applyBorder="1" applyAlignment="1">
      <alignment horizontal="center" vertical="center" wrapText="1"/>
    </xf>
    <xf numFmtId="0" fontId="36" fillId="0" borderId="6" xfId="20" applyFont="1" applyFill="1" applyBorder="1" applyAlignment="1">
      <alignment horizontal="center" vertical="center" wrapText="1"/>
    </xf>
    <xf numFmtId="0" fontId="36" fillId="0" borderId="55" xfId="20" applyFont="1" applyFill="1" applyBorder="1" applyAlignment="1">
      <alignment horizontal="center" vertical="center" wrapText="1"/>
    </xf>
    <xf numFmtId="0" fontId="36" fillId="0" borderId="12" xfId="20" applyFont="1" applyFill="1" applyBorder="1" applyAlignment="1">
      <alignment horizontal="center" vertical="center" wrapText="1"/>
    </xf>
    <xf numFmtId="0" fontId="36" fillId="0" borderId="62" xfId="20" applyFont="1" applyFill="1" applyBorder="1" applyAlignment="1">
      <alignment horizontal="center" vertical="center" wrapText="1"/>
    </xf>
    <xf numFmtId="0" fontId="36" fillId="0" borderId="56" xfId="20" applyFont="1" applyFill="1" applyBorder="1" applyAlignment="1">
      <alignment horizontal="center" vertical="center" wrapText="1"/>
    </xf>
    <xf numFmtId="49" fontId="7" fillId="0" borderId="0" xfId="17" applyNumberFormat="1" applyFont="1" applyAlignment="1">
      <alignment horizontal="center"/>
    </xf>
    <xf numFmtId="0" fontId="9" fillId="0" borderId="10" xfId="17" applyFont="1" applyFill="1" applyBorder="1" applyAlignment="1">
      <alignment horizontal="center" vertical="center"/>
    </xf>
    <xf numFmtId="0" fontId="9" fillId="0" borderId="11" xfId="17" applyFont="1" applyFill="1" applyBorder="1" applyAlignment="1">
      <alignment horizontal="center" vertical="center"/>
    </xf>
    <xf numFmtId="0" fontId="49" fillId="0" borderId="4" xfId="17" applyFont="1" applyFill="1" applyBorder="1" applyAlignment="1">
      <alignment horizontal="left" vertical="center" wrapText="1"/>
    </xf>
    <xf numFmtId="49" fontId="9" fillId="0" borderId="12" xfId="17" applyNumberFormat="1" applyFont="1" applyFill="1" applyBorder="1" applyAlignment="1">
      <alignment horizontal="center" vertical="center"/>
    </xf>
    <xf numFmtId="49" fontId="9" fillId="0" borderId="13" xfId="17" applyNumberFormat="1" applyFont="1" applyFill="1" applyBorder="1" applyAlignment="1">
      <alignment horizontal="center" vertical="center"/>
    </xf>
    <xf numFmtId="0" fontId="67" fillId="0" borderId="3" xfId="17" applyFont="1" applyFill="1" applyBorder="1" applyAlignment="1">
      <alignment horizontal="center" vertical="center" wrapText="1"/>
    </xf>
    <xf numFmtId="0" fontId="67" fillId="0" borderId="4" xfId="17" applyFont="1" applyFill="1" applyBorder="1" applyAlignment="1">
      <alignment horizontal="center" vertical="center" wrapText="1"/>
    </xf>
    <xf numFmtId="0" fontId="67" fillId="0" borderId="5" xfId="17" applyFont="1" applyFill="1" applyBorder="1" applyAlignment="1">
      <alignment horizontal="center" vertical="center" wrapText="1"/>
    </xf>
    <xf numFmtId="0" fontId="67" fillId="0" borderId="10" xfId="17" applyFont="1" applyFill="1" applyBorder="1" applyAlignment="1">
      <alignment horizontal="center" vertical="center" wrapText="1"/>
    </xf>
    <xf numFmtId="0" fontId="67" fillId="0" borderId="1" xfId="17" applyFont="1" applyFill="1" applyBorder="1" applyAlignment="1">
      <alignment horizontal="center" vertical="center" wrapText="1"/>
    </xf>
    <xf numFmtId="0" fontId="67" fillId="0" borderId="11" xfId="17" applyFont="1" applyFill="1" applyBorder="1" applyAlignment="1">
      <alignment horizontal="center" vertical="center" wrapText="1"/>
    </xf>
    <xf numFmtId="0" fontId="12" fillId="0" borderId="6" xfId="17" applyFont="1" applyFill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center" vertical="center"/>
    </xf>
    <xf numFmtId="0" fontId="70" fillId="0" borderId="1" xfId="17" applyFont="1" applyFill="1" applyBorder="1" applyAlignment="1">
      <alignment horizontal="center" vertical="center" wrapText="1"/>
    </xf>
    <xf numFmtId="0" fontId="69" fillId="0" borderId="0" xfId="17" applyFont="1" applyAlignment="1">
      <alignment horizontal="center"/>
    </xf>
    <xf numFmtId="49" fontId="9" fillId="0" borderId="6" xfId="17" applyNumberFormat="1" applyFont="1" applyFill="1" applyBorder="1" applyAlignment="1">
      <alignment horizontal="center" vertical="center" wrapText="1"/>
    </xf>
    <xf numFmtId="0" fontId="7" fillId="0" borderId="6" xfId="17" applyFont="1" applyFill="1" applyBorder="1" applyAlignment="1">
      <alignment horizontal="center" vertical="center"/>
    </xf>
    <xf numFmtId="1" fontId="11" fillId="0" borderId="2" xfId="1" applyNumberFormat="1" applyFont="1" applyFill="1" applyBorder="1" applyAlignment="1" applyProtection="1">
      <alignment horizontal="center" vertical="center"/>
      <protection locked="0"/>
    </xf>
    <xf numFmtId="1" fontId="11" fillId="0" borderId="14" xfId="1" applyNumberFormat="1" applyFont="1" applyFill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>
      <alignment horizontal="center" vertical="center" wrapText="1"/>
    </xf>
    <xf numFmtId="1" fontId="13" fillId="2" borderId="13" xfId="1" applyNumberFormat="1" applyFont="1" applyFill="1" applyBorder="1" applyAlignment="1" applyProtection="1">
      <alignment horizontal="center" vertical="center" wrapText="1"/>
    </xf>
    <xf numFmtId="1" fontId="6" fillId="2" borderId="10" xfId="1" applyNumberFormat="1" applyFont="1" applyFill="1" applyBorder="1" applyAlignment="1" applyProtection="1">
      <alignment horizontal="center" vertical="center" wrapText="1"/>
    </xf>
    <xf numFmtId="1" fontId="6" fillId="2" borderId="11" xfId="1" applyNumberFormat="1" applyFont="1" applyFill="1" applyBorder="1" applyAlignment="1" applyProtection="1">
      <alignment horizontal="center" vertical="center" wrapText="1"/>
    </xf>
    <xf numFmtId="1" fontId="10" fillId="2" borderId="6" xfId="1" applyNumberFormat="1" applyFont="1" applyFill="1" applyBorder="1" applyAlignment="1" applyProtection="1">
      <alignment horizontal="center" vertical="center" wrapText="1"/>
    </xf>
    <xf numFmtId="1" fontId="11" fillId="2" borderId="2" xfId="1" applyNumberFormat="1" applyFont="1" applyFill="1" applyBorder="1" applyAlignment="1" applyProtection="1">
      <alignment horizontal="center" vertical="center" wrapText="1"/>
    </xf>
    <xf numFmtId="1" fontId="11" fillId="2" borderId="14" xfId="1" applyNumberFormat="1" applyFont="1" applyFill="1" applyBorder="1" applyAlignment="1" applyProtection="1">
      <alignment horizontal="center" vertical="center" wrapText="1"/>
    </xf>
    <xf numFmtId="3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6" fillId="2" borderId="12" xfId="1" applyNumberFormat="1" applyFont="1" applyFill="1" applyBorder="1" applyAlignment="1" applyProtection="1">
      <alignment horizontal="center" vertical="center" wrapText="1"/>
    </xf>
    <xf numFmtId="1" fontId="6" fillId="2" borderId="13" xfId="1" applyNumberFormat="1" applyFont="1" applyFill="1" applyBorder="1" applyAlignment="1" applyProtection="1">
      <alignment horizontal="center" vertical="center" wrapText="1"/>
    </xf>
    <xf numFmtId="1" fontId="7" fillId="2" borderId="6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/>
    </xf>
    <xf numFmtId="1" fontId="7" fillId="0" borderId="7" xfId="1" applyNumberFormat="1" applyFont="1" applyFill="1" applyBorder="1" applyAlignment="1" applyProtection="1">
      <alignment horizontal="center"/>
    </xf>
    <xf numFmtId="1" fontId="7" fillId="0" borderId="14" xfId="1" applyNumberFormat="1" applyFont="1" applyFill="1" applyBorder="1" applyAlignment="1" applyProtection="1">
      <alignment horizontal="center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" fontId="10" fillId="0" borderId="4" xfId="1" applyNumberFormat="1" applyFont="1" applyFill="1" applyBorder="1" applyAlignment="1" applyProtection="1">
      <alignment horizontal="center" vertical="center" wrapText="1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" fontId="10" fillId="0" borderId="0" xfId="1" applyNumberFormat="1" applyFont="1" applyFill="1" applyBorder="1" applyAlignment="1" applyProtection="1">
      <alignment horizontal="center" vertical="center" wrapText="1"/>
    </xf>
    <xf numFmtId="1" fontId="10" fillId="0" borderId="9" xfId="1" applyNumberFormat="1" applyFont="1" applyFill="1" applyBorder="1" applyAlignment="1" applyProtection="1">
      <alignment horizontal="center" vertical="center" wrapText="1"/>
    </xf>
    <xf numFmtId="1" fontId="11" fillId="0" borderId="2" xfId="1" applyNumberFormat="1" applyFont="1" applyFill="1" applyBorder="1" applyAlignment="1" applyProtection="1">
      <alignment horizontal="center" vertical="center" wrapText="1"/>
    </xf>
    <xf numFmtId="1" fontId="11" fillId="0" borderId="14" xfId="1" applyNumberFormat="1" applyFont="1" applyFill="1" applyBorder="1" applyAlignment="1" applyProtection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" fontId="6" fillId="0" borderId="13" xfId="1" applyNumberFormat="1" applyFont="1" applyFill="1" applyBorder="1" applyAlignment="1" applyProtection="1">
      <alignment horizontal="center" vertical="center" wrapText="1"/>
    </xf>
    <xf numFmtId="1" fontId="10" fillId="0" borderId="12" xfId="1" applyNumberFormat="1" applyFont="1" applyFill="1" applyBorder="1" applyAlignment="1" applyProtection="1">
      <alignment horizontal="center" vertical="center" wrapText="1"/>
    </xf>
    <xf numFmtId="1" fontId="10" fillId="0" borderId="54" xfId="1" applyNumberFormat="1" applyFont="1" applyFill="1" applyBorder="1" applyAlignment="1" applyProtection="1">
      <alignment horizontal="center" vertical="center" wrapText="1"/>
    </xf>
    <xf numFmtId="1" fontId="10" fillId="0" borderId="13" xfId="1" applyNumberFormat="1" applyFont="1" applyFill="1" applyBorder="1" applyAlignment="1" applyProtection="1">
      <alignment horizontal="center" vertical="center" wrapText="1"/>
    </xf>
    <xf numFmtId="1" fontId="4" fillId="0" borderId="0" xfId="1" applyNumberFormat="1" applyFont="1" applyFill="1" applyAlignment="1" applyProtection="1">
      <alignment horizontal="center"/>
      <protection locked="0"/>
    </xf>
    <xf numFmtId="1" fontId="4" fillId="2" borderId="1" xfId="1" applyNumberFormat="1" applyFont="1" applyFill="1" applyBorder="1" applyAlignment="1" applyProtection="1">
      <alignment horizontal="center"/>
      <protection locked="0"/>
    </xf>
    <xf numFmtId="1" fontId="10" fillId="2" borderId="3" xfId="1" applyNumberFormat="1" applyFont="1" applyFill="1" applyBorder="1" applyAlignment="1" applyProtection="1">
      <alignment horizontal="center" vertical="center" wrapText="1"/>
    </xf>
    <xf numFmtId="1" fontId="10" fillId="2" borderId="4" xfId="1" applyNumberFormat="1" applyFont="1" applyFill="1" applyBorder="1" applyAlignment="1" applyProtection="1">
      <alignment horizontal="center" vertical="center" wrapText="1"/>
    </xf>
    <xf numFmtId="1" fontId="10" fillId="2" borderId="8" xfId="1" applyNumberFormat="1" applyFont="1" applyFill="1" applyBorder="1" applyAlignment="1" applyProtection="1">
      <alignment horizontal="center" vertical="center" wrapText="1"/>
    </xf>
    <xf numFmtId="1" fontId="10" fillId="2" borderId="0" xfId="1" applyNumberFormat="1" applyFont="1" applyFill="1" applyBorder="1" applyAlignment="1" applyProtection="1">
      <alignment horizontal="center" vertical="center" wrapText="1"/>
    </xf>
    <xf numFmtId="1" fontId="10" fillId="2" borderId="5" xfId="1" applyNumberFormat="1" applyFont="1" applyFill="1" applyBorder="1" applyAlignment="1" applyProtection="1">
      <alignment horizontal="center" vertical="center" wrapText="1"/>
    </xf>
    <xf numFmtId="1" fontId="10" fillId="2" borderId="9" xfId="1" applyNumberFormat="1" applyFont="1" applyFill="1" applyBorder="1" applyAlignment="1" applyProtection="1">
      <alignment horizontal="center" vertical="center" wrapText="1"/>
    </xf>
    <xf numFmtId="1" fontId="11" fillId="2" borderId="7" xfId="1" applyNumberFormat="1" applyFont="1" applyFill="1" applyBorder="1" applyAlignment="1" applyProtection="1">
      <alignment horizontal="center" vertical="center" wrapText="1"/>
    </xf>
    <xf numFmtId="1" fontId="10" fillId="0" borderId="10" xfId="1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1" fontId="10" fillId="0" borderId="11" xfId="1" applyNumberFormat="1" applyFont="1" applyFill="1" applyBorder="1" applyAlignment="1" applyProtection="1">
      <alignment horizontal="center" vertical="center" wrapText="1"/>
    </xf>
    <xf numFmtId="1" fontId="10" fillId="2" borderId="10" xfId="1" applyNumberFormat="1" applyFont="1" applyFill="1" applyBorder="1" applyAlignment="1" applyProtection="1">
      <alignment horizontal="center" vertical="center" wrapText="1"/>
    </xf>
    <xf numFmtId="1" fontId="10" fillId="2" borderId="1" xfId="1" applyNumberFormat="1" applyFont="1" applyFill="1" applyBorder="1" applyAlignment="1" applyProtection="1">
      <alignment horizontal="center" vertical="center" wrapText="1"/>
    </xf>
    <xf numFmtId="1" fontId="10" fillId="2" borderId="11" xfId="1" applyNumberFormat="1" applyFont="1" applyFill="1" applyBorder="1" applyAlignment="1" applyProtection="1">
      <alignment horizontal="center" vertical="center" wrapText="1"/>
    </xf>
    <xf numFmtId="1" fontId="6" fillId="0" borderId="2" xfId="1" applyNumberFormat="1" applyFont="1" applyFill="1" applyBorder="1" applyAlignment="1" applyProtection="1">
      <alignment horizontal="center" vertical="center" wrapText="1"/>
    </xf>
    <xf numFmtId="1" fontId="6" fillId="0" borderId="14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6" xfId="1" applyNumberFormat="1" applyFont="1" applyFill="1" applyBorder="1" applyAlignment="1" applyProtection="1">
      <alignment horizontal="center" vertical="center"/>
      <protection locked="0"/>
    </xf>
    <xf numFmtId="1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1" applyNumberFormat="1" applyFont="1" applyFill="1" applyBorder="1" applyAlignment="1" applyProtection="1">
      <alignment horizontal="center" vertical="center" wrapText="1"/>
    </xf>
    <xf numFmtId="1" fontId="6" fillId="2" borderId="7" xfId="1" applyNumberFormat="1" applyFont="1" applyFill="1" applyBorder="1" applyAlignment="1" applyProtection="1">
      <alignment horizontal="center" vertical="center" wrapText="1"/>
    </xf>
    <xf numFmtId="1" fontId="6" fillId="2" borderId="14" xfId="1" applyNumberFormat="1" applyFont="1" applyFill="1" applyBorder="1" applyAlignment="1" applyProtection="1">
      <alignment horizontal="center" vertical="center" wrapText="1"/>
    </xf>
    <xf numFmtId="49" fontId="28" fillId="0" borderId="0" xfId="19" applyNumberFormat="1" applyFont="1" applyBorder="1" applyAlignment="1">
      <alignment horizontal="center" vertical="center"/>
    </xf>
  </cellXfs>
  <cellStyles count="78"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Акцент1 2" xfId="28"/>
    <cellStyle name="20% - Акцент2 2" xfId="29"/>
    <cellStyle name="20% - Акцент3 2" xfId="30"/>
    <cellStyle name="20% - Акцент4 2" xfId="31"/>
    <cellStyle name="20% - Акцент5 2" xfId="32"/>
    <cellStyle name="20% - Акцент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 2" xfId="40"/>
    <cellStyle name="40% - Акцент2 2" xfId="41"/>
    <cellStyle name="40% - Акцент3 2" xfId="42"/>
    <cellStyle name="40% - Акцент4 2" xfId="43"/>
    <cellStyle name="40% - Акцент5 2" xfId="44"/>
    <cellStyle name="40% - Акцент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Calculation" xfId="65"/>
    <cellStyle name="Check Cel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Звичайний 2 3" xfId="10"/>
    <cellStyle name="Звичайний 3 2 3" xfId="11"/>
    <cellStyle name="Обычный" xfId="0" builtinId="0"/>
    <cellStyle name="Обычный 2" xfId="12"/>
    <cellStyle name="Обычный 2 2" xfId="13"/>
    <cellStyle name="Обычный 3" xfId="14"/>
    <cellStyle name="Обычный 4" xfId="8"/>
    <cellStyle name="Обычный 5" xfId="21"/>
    <cellStyle name="Обычный 5 2" xfId="15"/>
    <cellStyle name="Обычный 5 3" xfId="16"/>
    <cellStyle name="Обычный 6 3" xfId="17"/>
    <cellStyle name="Обычный_06" xfId="1"/>
    <cellStyle name="Обычный_09_Професійний склад" xfId="18"/>
    <cellStyle name="Обычный_12 Зинкевич" xfId="2"/>
    <cellStyle name="Обычный_27.08.2013" xfId="19"/>
    <cellStyle name="Обычный_TБЛ-12~1" xfId="9"/>
    <cellStyle name="Обычный_СІЧЕНЬ_ЛипЕНЬ" xfId="3"/>
    <cellStyle name="Обычный_Форма7Н" xfId="20"/>
    <cellStyle name="Стиль 1" xfId="4"/>
    <cellStyle name="Тысячи [0]_Анализ" xfId="5"/>
    <cellStyle name="Тысячи_Анализ" xfId="6"/>
    <cellStyle name="ФинᎰнсовый_Лист1 (3)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22"/>
  <sheetViews>
    <sheetView view="pageBreakPreview" zoomScale="80" zoomScaleNormal="100" zoomScaleSheetLayoutView="80" workbookViewId="0">
      <selection activeCell="J9" sqref="J9"/>
    </sheetView>
  </sheetViews>
  <sheetFormatPr defaultColWidth="10.28515625" defaultRowHeight="15" x14ac:dyDescent="0.25"/>
  <cols>
    <col min="1" max="1" width="40.7109375" style="46" customWidth="1"/>
    <col min="2" max="2" width="18.85546875" style="59" customWidth="1"/>
    <col min="3" max="3" width="21.140625" style="59" customWidth="1"/>
    <col min="4" max="236" width="7.85546875" style="46" customWidth="1"/>
    <col min="237" max="237" width="39.28515625" style="46" customWidth="1"/>
    <col min="238" max="256" width="10.28515625" style="46"/>
    <col min="257" max="257" width="40.7109375" style="46" customWidth="1"/>
    <col min="258" max="258" width="17" style="46" customWidth="1"/>
    <col min="259" max="259" width="21.140625" style="46" customWidth="1"/>
    <col min="260" max="492" width="7.85546875" style="46" customWidth="1"/>
    <col min="493" max="493" width="39.28515625" style="46" customWidth="1"/>
    <col min="494" max="512" width="10.28515625" style="46"/>
    <col min="513" max="513" width="40.7109375" style="46" customWidth="1"/>
    <col min="514" max="514" width="17" style="46" customWidth="1"/>
    <col min="515" max="515" width="21.140625" style="46" customWidth="1"/>
    <col min="516" max="748" width="7.85546875" style="46" customWidth="1"/>
    <col min="749" max="749" width="39.28515625" style="46" customWidth="1"/>
    <col min="750" max="768" width="10.28515625" style="46"/>
    <col min="769" max="769" width="40.7109375" style="46" customWidth="1"/>
    <col min="770" max="770" width="17" style="46" customWidth="1"/>
    <col min="771" max="771" width="21.140625" style="46" customWidth="1"/>
    <col min="772" max="1004" width="7.85546875" style="46" customWidth="1"/>
    <col min="1005" max="1005" width="39.28515625" style="46" customWidth="1"/>
    <col min="1006" max="1024" width="10.28515625" style="46"/>
    <col min="1025" max="1025" width="40.7109375" style="46" customWidth="1"/>
    <col min="1026" max="1026" width="17" style="46" customWidth="1"/>
    <col min="1027" max="1027" width="21.140625" style="46" customWidth="1"/>
    <col min="1028" max="1260" width="7.85546875" style="46" customWidth="1"/>
    <col min="1261" max="1261" width="39.28515625" style="46" customWidth="1"/>
    <col min="1262" max="1280" width="10.28515625" style="46"/>
    <col min="1281" max="1281" width="40.7109375" style="46" customWidth="1"/>
    <col min="1282" max="1282" width="17" style="46" customWidth="1"/>
    <col min="1283" max="1283" width="21.140625" style="46" customWidth="1"/>
    <col min="1284" max="1516" width="7.85546875" style="46" customWidth="1"/>
    <col min="1517" max="1517" width="39.28515625" style="46" customWidth="1"/>
    <col min="1518" max="1536" width="10.28515625" style="46"/>
    <col min="1537" max="1537" width="40.7109375" style="46" customWidth="1"/>
    <col min="1538" max="1538" width="17" style="46" customWidth="1"/>
    <col min="1539" max="1539" width="21.140625" style="46" customWidth="1"/>
    <col min="1540" max="1772" width="7.85546875" style="46" customWidth="1"/>
    <col min="1773" max="1773" width="39.28515625" style="46" customWidth="1"/>
    <col min="1774" max="1792" width="10.28515625" style="46"/>
    <col min="1793" max="1793" width="40.7109375" style="46" customWidth="1"/>
    <col min="1794" max="1794" width="17" style="46" customWidth="1"/>
    <col min="1795" max="1795" width="21.140625" style="46" customWidth="1"/>
    <col min="1796" max="2028" width="7.85546875" style="46" customWidth="1"/>
    <col min="2029" max="2029" width="39.28515625" style="46" customWidth="1"/>
    <col min="2030" max="2048" width="10.28515625" style="46"/>
    <col min="2049" max="2049" width="40.7109375" style="46" customWidth="1"/>
    <col min="2050" max="2050" width="17" style="46" customWidth="1"/>
    <col min="2051" max="2051" width="21.140625" style="46" customWidth="1"/>
    <col min="2052" max="2284" width="7.85546875" style="46" customWidth="1"/>
    <col min="2285" max="2285" width="39.28515625" style="46" customWidth="1"/>
    <col min="2286" max="2304" width="10.28515625" style="46"/>
    <col min="2305" max="2305" width="40.7109375" style="46" customWidth="1"/>
    <col min="2306" max="2306" width="17" style="46" customWidth="1"/>
    <col min="2307" max="2307" width="21.140625" style="46" customWidth="1"/>
    <col min="2308" max="2540" width="7.85546875" style="46" customWidth="1"/>
    <col min="2541" max="2541" width="39.28515625" style="46" customWidth="1"/>
    <col min="2542" max="2560" width="10.28515625" style="46"/>
    <col min="2561" max="2561" width="40.7109375" style="46" customWidth="1"/>
    <col min="2562" max="2562" width="17" style="46" customWidth="1"/>
    <col min="2563" max="2563" width="21.140625" style="46" customWidth="1"/>
    <col min="2564" max="2796" width="7.85546875" style="46" customWidth="1"/>
    <col min="2797" max="2797" width="39.28515625" style="46" customWidth="1"/>
    <col min="2798" max="2816" width="10.28515625" style="46"/>
    <col min="2817" max="2817" width="40.7109375" style="46" customWidth="1"/>
    <col min="2818" max="2818" width="17" style="46" customWidth="1"/>
    <col min="2819" max="2819" width="21.140625" style="46" customWidth="1"/>
    <col min="2820" max="3052" width="7.85546875" style="46" customWidth="1"/>
    <col min="3053" max="3053" width="39.28515625" style="46" customWidth="1"/>
    <col min="3054" max="3072" width="10.28515625" style="46"/>
    <col min="3073" max="3073" width="40.7109375" style="46" customWidth="1"/>
    <col min="3074" max="3074" width="17" style="46" customWidth="1"/>
    <col min="3075" max="3075" width="21.140625" style="46" customWidth="1"/>
    <col min="3076" max="3308" width="7.85546875" style="46" customWidth="1"/>
    <col min="3309" max="3309" width="39.28515625" style="46" customWidth="1"/>
    <col min="3310" max="3328" width="10.28515625" style="46"/>
    <col min="3329" max="3329" width="40.7109375" style="46" customWidth="1"/>
    <col min="3330" max="3330" width="17" style="46" customWidth="1"/>
    <col min="3331" max="3331" width="21.140625" style="46" customWidth="1"/>
    <col min="3332" max="3564" width="7.85546875" style="46" customWidth="1"/>
    <col min="3565" max="3565" width="39.28515625" style="46" customWidth="1"/>
    <col min="3566" max="3584" width="10.28515625" style="46"/>
    <col min="3585" max="3585" width="40.7109375" style="46" customWidth="1"/>
    <col min="3586" max="3586" width="17" style="46" customWidth="1"/>
    <col min="3587" max="3587" width="21.140625" style="46" customWidth="1"/>
    <col min="3588" max="3820" width="7.85546875" style="46" customWidth="1"/>
    <col min="3821" max="3821" width="39.28515625" style="46" customWidth="1"/>
    <col min="3822" max="3840" width="10.28515625" style="46"/>
    <col min="3841" max="3841" width="40.7109375" style="46" customWidth="1"/>
    <col min="3842" max="3842" width="17" style="46" customWidth="1"/>
    <col min="3843" max="3843" width="21.140625" style="46" customWidth="1"/>
    <col min="3844" max="4076" width="7.85546875" style="46" customWidth="1"/>
    <col min="4077" max="4077" width="39.28515625" style="46" customWidth="1"/>
    <col min="4078" max="4096" width="10.28515625" style="46"/>
    <col min="4097" max="4097" width="40.7109375" style="46" customWidth="1"/>
    <col min="4098" max="4098" width="17" style="46" customWidth="1"/>
    <col min="4099" max="4099" width="21.140625" style="46" customWidth="1"/>
    <col min="4100" max="4332" width="7.85546875" style="46" customWidth="1"/>
    <col min="4333" max="4333" width="39.28515625" style="46" customWidth="1"/>
    <col min="4334" max="4352" width="10.28515625" style="46"/>
    <col min="4353" max="4353" width="40.7109375" style="46" customWidth="1"/>
    <col min="4354" max="4354" width="17" style="46" customWidth="1"/>
    <col min="4355" max="4355" width="21.140625" style="46" customWidth="1"/>
    <col min="4356" max="4588" width="7.85546875" style="46" customWidth="1"/>
    <col min="4589" max="4589" width="39.28515625" style="46" customWidth="1"/>
    <col min="4590" max="4608" width="10.28515625" style="46"/>
    <col min="4609" max="4609" width="40.7109375" style="46" customWidth="1"/>
    <col min="4610" max="4610" width="17" style="46" customWidth="1"/>
    <col min="4611" max="4611" width="21.140625" style="46" customWidth="1"/>
    <col min="4612" max="4844" width="7.85546875" style="46" customWidth="1"/>
    <col min="4845" max="4845" width="39.28515625" style="46" customWidth="1"/>
    <col min="4846" max="4864" width="10.28515625" style="46"/>
    <col min="4865" max="4865" width="40.7109375" style="46" customWidth="1"/>
    <col min="4866" max="4866" width="17" style="46" customWidth="1"/>
    <col min="4867" max="4867" width="21.140625" style="46" customWidth="1"/>
    <col min="4868" max="5100" width="7.85546875" style="46" customWidth="1"/>
    <col min="5101" max="5101" width="39.28515625" style="46" customWidth="1"/>
    <col min="5102" max="5120" width="10.28515625" style="46"/>
    <col min="5121" max="5121" width="40.7109375" style="46" customWidth="1"/>
    <col min="5122" max="5122" width="17" style="46" customWidth="1"/>
    <col min="5123" max="5123" width="21.140625" style="46" customWidth="1"/>
    <col min="5124" max="5356" width="7.85546875" style="46" customWidth="1"/>
    <col min="5357" max="5357" width="39.28515625" style="46" customWidth="1"/>
    <col min="5358" max="5376" width="10.28515625" style="46"/>
    <col min="5377" max="5377" width="40.7109375" style="46" customWidth="1"/>
    <col min="5378" max="5378" width="17" style="46" customWidth="1"/>
    <col min="5379" max="5379" width="21.140625" style="46" customWidth="1"/>
    <col min="5380" max="5612" width="7.85546875" style="46" customWidth="1"/>
    <col min="5613" max="5613" width="39.28515625" style="46" customWidth="1"/>
    <col min="5614" max="5632" width="10.28515625" style="46"/>
    <col min="5633" max="5633" width="40.7109375" style="46" customWidth="1"/>
    <col min="5634" max="5634" width="17" style="46" customWidth="1"/>
    <col min="5635" max="5635" width="21.140625" style="46" customWidth="1"/>
    <col min="5636" max="5868" width="7.85546875" style="46" customWidth="1"/>
    <col min="5869" max="5869" width="39.28515625" style="46" customWidth="1"/>
    <col min="5870" max="5888" width="10.28515625" style="46"/>
    <col min="5889" max="5889" width="40.7109375" style="46" customWidth="1"/>
    <col min="5890" max="5890" width="17" style="46" customWidth="1"/>
    <col min="5891" max="5891" width="21.140625" style="46" customWidth="1"/>
    <col min="5892" max="6124" width="7.85546875" style="46" customWidth="1"/>
    <col min="6125" max="6125" width="39.28515625" style="46" customWidth="1"/>
    <col min="6126" max="6144" width="10.28515625" style="46"/>
    <col min="6145" max="6145" width="40.7109375" style="46" customWidth="1"/>
    <col min="6146" max="6146" width="17" style="46" customWidth="1"/>
    <col min="6147" max="6147" width="21.140625" style="46" customWidth="1"/>
    <col min="6148" max="6380" width="7.85546875" style="46" customWidth="1"/>
    <col min="6381" max="6381" width="39.28515625" style="46" customWidth="1"/>
    <col min="6382" max="6400" width="10.28515625" style="46"/>
    <col min="6401" max="6401" width="40.7109375" style="46" customWidth="1"/>
    <col min="6402" max="6402" width="17" style="46" customWidth="1"/>
    <col min="6403" max="6403" width="21.140625" style="46" customWidth="1"/>
    <col min="6404" max="6636" width="7.85546875" style="46" customWidth="1"/>
    <col min="6637" max="6637" width="39.28515625" style="46" customWidth="1"/>
    <col min="6638" max="6656" width="10.28515625" style="46"/>
    <col min="6657" max="6657" width="40.7109375" style="46" customWidth="1"/>
    <col min="6658" max="6658" width="17" style="46" customWidth="1"/>
    <col min="6659" max="6659" width="21.140625" style="46" customWidth="1"/>
    <col min="6660" max="6892" width="7.85546875" style="46" customWidth="1"/>
    <col min="6893" max="6893" width="39.28515625" style="46" customWidth="1"/>
    <col min="6894" max="6912" width="10.28515625" style="46"/>
    <col min="6913" max="6913" width="40.7109375" style="46" customWidth="1"/>
    <col min="6914" max="6914" width="17" style="46" customWidth="1"/>
    <col min="6915" max="6915" width="21.140625" style="46" customWidth="1"/>
    <col min="6916" max="7148" width="7.85546875" style="46" customWidth="1"/>
    <col min="7149" max="7149" width="39.28515625" style="46" customWidth="1"/>
    <col min="7150" max="7168" width="10.28515625" style="46"/>
    <col min="7169" max="7169" width="40.7109375" style="46" customWidth="1"/>
    <col min="7170" max="7170" width="17" style="46" customWidth="1"/>
    <col min="7171" max="7171" width="21.140625" style="46" customWidth="1"/>
    <col min="7172" max="7404" width="7.85546875" style="46" customWidth="1"/>
    <col min="7405" max="7405" width="39.28515625" style="46" customWidth="1"/>
    <col min="7406" max="7424" width="10.28515625" style="46"/>
    <col min="7425" max="7425" width="40.7109375" style="46" customWidth="1"/>
    <col min="7426" max="7426" width="17" style="46" customWidth="1"/>
    <col min="7427" max="7427" width="21.140625" style="46" customWidth="1"/>
    <col min="7428" max="7660" width="7.85546875" style="46" customWidth="1"/>
    <col min="7661" max="7661" width="39.28515625" style="46" customWidth="1"/>
    <col min="7662" max="7680" width="10.28515625" style="46"/>
    <col min="7681" max="7681" width="40.7109375" style="46" customWidth="1"/>
    <col min="7682" max="7682" width="17" style="46" customWidth="1"/>
    <col min="7683" max="7683" width="21.140625" style="46" customWidth="1"/>
    <col min="7684" max="7916" width="7.85546875" style="46" customWidth="1"/>
    <col min="7917" max="7917" width="39.28515625" style="46" customWidth="1"/>
    <col min="7918" max="7936" width="10.28515625" style="46"/>
    <col min="7937" max="7937" width="40.7109375" style="46" customWidth="1"/>
    <col min="7938" max="7938" width="17" style="46" customWidth="1"/>
    <col min="7939" max="7939" width="21.140625" style="46" customWidth="1"/>
    <col min="7940" max="8172" width="7.85546875" style="46" customWidth="1"/>
    <col min="8173" max="8173" width="39.28515625" style="46" customWidth="1"/>
    <col min="8174" max="8192" width="10.28515625" style="46"/>
    <col min="8193" max="8193" width="40.7109375" style="46" customWidth="1"/>
    <col min="8194" max="8194" width="17" style="46" customWidth="1"/>
    <col min="8195" max="8195" width="21.140625" style="46" customWidth="1"/>
    <col min="8196" max="8428" width="7.85546875" style="46" customWidth="1"/>
    <col min="8429" max="8429" width="39.28515625" style="46" customWidth="1"/>
    <col min="8430" max="8448" width="10.28515625" style="46"/>
    <col min="8449" max="8449" width="40.7109375" style="46" customWidth="1"/>
    <col min="8450" max="8450" width="17" style="46" customWidth="1"/>
    <col min="8451" max="8451" width="21.140625" style="46" customWidth="1"/>
    <col min="8452" max="8684" width="7.85546875" style="46" customWidth="1"/>
    <col min="8685" max="8685" width="39.28515625" style="46" customWidth="1"/>
    <col min="8686" max="8704" width="10.28515625" style="46"/>
    <col min="8705" max="8705" width="40.7109375" style="46" customWidth="1"/>
    <col min="8706" max="8706" width="17" style="46" customWidth="1"/>
    <col min="8707" max="8707" width="21.140625" style="46" customWidth="1"/>
    <col min="8708" max="8940" width="7.85546875" style="46" customWidth="1"/>
    <col min="8941" max="8941" width="39.28515625" style="46" customWidth="1"/>
    <col min="8942" max="8960" width="10.28515625" style="46"/>
    <col min="8961" max="8961" width="40.7109375" style="46" customWidth="1"/>
    <col min="8962" max="8962" width="17" style="46" customWidth="1"/>
    <col min="8963" max="8963" width="21.140625" style="46" customWidth="1"/>
    <col min="8964" max="9196" width="7.85546875" style="46" customWidth="1"/>
    <col min="9197" max="9197" width="39.28515625" style="46" customWidth="1"/>
    <col min="9198" max="9216" width="10.28515625" style="46"/>
    <col min="9217" max="9217" width="40.7109375" style="46" customWidth="1"/>
    <col min="9218" max="9218" width="17" style="46" customWidth="1"/>
    <col min="9219" max="9219" width="21.140625" style="46" customWidth="1"/>
    <col min="9220" max="9452" width="7.85546875" style="46" customWidth="1"/>
    <col min="9453" max="9453" width="39.28515625" style="46" customWidth="1"/>
    <col min="9454" max="9472" width="10.28515625" style="46"/>
    <col min="9473" max="9473" width="40.7109375" style="46" customWidth="1"/>
    <col min="9474" max="9474" width="17" style="46" customWidth="1"/>
    <col min="9475" max="9475" width="21.140625" style="46" customWidth="1"/>
    <col min="9476" max="9708" width="7.85546875" style="46" customWidth="1"/>
    <col min="9709" max="9709" width="39.28515625" style="46" customWidth="1"/>
    <col min="9710" max="9728" width="10.28515625" style="46"/>
    <col min="9729" max="9729" width="40.7109375" style="46" customWidth="1"/>
    <col min="9730" max="9730" width="17" style="46" customWidth="1"/>
    <col min="9731" max="9731" width="21.140625" style="46" customWidth="1"/>
    <col min="9732" max="9964" width="7.85546875" style="46" customWidth="1"/>
    <col min="9965" max="9965" width="39.28515625" style="46" customWidth="1"/>
    <col min="9966" max="9984" width="10.28515625" style="46"/>
    <col min="9985" max="9985" width="40.7109375" style="46" customWidth="1"/>
    <col min="9986" max="9986" width="17" style="46" customWidth="1"/>
    <col min="9987" max="9987" width="21.140625" style="46" customWidth="1"/>
    <col min="9988" max="10220" width="7.85546875" style="46" customWidth="1"/>
    <col min="10221" max="10221" width="39.28515625" style="46" customWidth="1"/>
    <col min="10222" max="10240" width="10.28515625" style="46"/>
    <col min="10241" max="10241" width="40.7109375" style="46" customWidth="1"/>
    <col min="10242" max="10242" width="17" style="46" customWidth="1"/>
    <col min="10243" max="10243" width="21.140625" style="46" customWidth="1"/>
    <col min="10244" max="10476" width="7.85546875" style="46" customWidth="1"/>
    <col min="10477" max="10477" width="39.28515625" style="46" customWidth="1"/>
    <col min="10478" max="10496" width="10.28515625" style="46"/>
    <col min="10497" max="10497" width="40.7109375" style="46" customWidth="1"/>
    <col min="10498" max="10498" width="17" style="46" customWidth="1"/>
    <col min="10499" max="10499" width="21.140625" style="46" customWidth="1"/>
    <col min="10500" max="10732" width="7.85546875" style="46" customWidth="1"/>
    <col min="10733" max="10733" width="39.28515625" style="46" customWidth="1"/>
    <col min="10734" max="10752" width="10.28515625" style="46"/>
    <col min="10753" max="10753" width="40.7109375" style="46" customWidth="1"/>
    <col min="10754" max="10754" width="17" style="46" customWidth="1"/>
    <col min="10755" max="10755" width="21.140625" style="46" customWidth="1"/>
    <col min="10756" max="10988" width="7.85546875" style="46" customWidth="1"/>
    <col min="10989" max="10989" width="39.28515625" style="46" customWidth="1"/>
    <col min="10990" max="11008" width="10.28515625" style="46"/>
    <col min="11009" max="11009" width="40.7109375" style="46" customWidth="1"/>
    <col min="11010" max="11010" width="17" style="46" customWidth="1"/>
    <col min="11011" max="11011" width="21.140625" style="46" customWidth="1"/>
    <col min="11012" max="11244" width="7.85546875" style="46" customWidth="1"/>
    <col min="11245" max="11245" width="39.28515625" style="46" customWidth="1"/>
    <col min="11246" max="11264" width="10.28515625" style="46"/>
    <col min="11265" max="11265" width="40.7109375" style="46" customWidth="1"/>
    <col min="11266" max="11266" width="17" style="46" customWidth="1"/>
    <col min="11267" max="11267" width="21.140625" style="46" customWidth="1"/>
    <col min="11268" max="11500" width="7.85546875" style="46" customWidth="1"/>
    <col min="11501" max="11501" width="39.28515625" style="46" customWidth="1"/>
    <col min="11502" max="11520" width="10.28515625" style="46"/>
    <col min="11521" max="11521" width="40.7109375" style="46" customWidth="1"/>
    <col min="11522" max="11522" width="17" style="46" customWidth="1"/>
    <col min="11523" max="11523" width="21.140625" style="46" customWidth="1"/>
    <col min="11524" max="11756" width="7.85546875" style="46" customWidth="1"/>
    <col min="11757" max="11757" width="39.28515625" style="46" customWidth="1"/>
    <col min="11758" max="11776" width="10.28515625" style="46"/>
    <col min="11777" max="11777" width="40.7109375" style="46" customWidth="1"/>
    <col min="11778" max="11778" width="17" style="46" customWidth="1"/>
    <col min="11779" max="11779" width="21.140625" style="46" customWidth="1"/>
    <col min="11780" max="12012" width="7.85546875" style="46" customWidth="1"/>
    <col min="12013" max="12013" width="39.28515625" style="46" customWidth="1"/>
    <col min="12014" max="12032" width="10.28515625" style="46"/>
    <col min="12033" max="12033" width="40.7109375" style="46" customWidth="1"/>
    <col min="12034" max="12034" width="17" style="46" customWidth="1"/>
    <col min="12035" max="12035" width="21.140625" style="46" customWidth="1"/>
    <col min="12036" max="12268" width="7.85546875" style="46" customWidth="1"/>
    <col min="12269" max="12269" width="39.28515625" style="46" customWidth="1"/>
    <col min="12270" max="12288" width="10.28515625" style="46"/>
    <col min="12289" max="12289" width="40.7109375" style="46" customWidth="1"/>
    <col min="12290" max="12290" width="17" style="46" customWidth="1"/>
    <col min="12291" max="12291" width="21.140625" style="46" customWidth="1"/>
    <col min="12292" max="12524" width="7.85546875" style="46" customWidth="1"/>
    <col min="12525" max="12525" width="39.28515625" style="46" customWidth="1"/>
    <col min="12526" max="12544" width="10.28515625" style="46"/>
    <col min="12545" max="12545" width="40.7109375" style="46" customWidth="1"/>
    <col min="12546" max="12546" width="17" style="46" customWidth="1"/>
    <col min="12547" max="12547" width="21.140625" style="46" customWidth="1"/>
    <col min="12548" max="12780" width="7.85546875" style="46" customWidth="1"/>
    <col min="12781" max="12781" width="39.28515625" style="46" customWidth="1"/>
    <col min="12782" max="12800" width="10.28515625" style="46"/>
    <col min="12801" max="12801" width="40.7109375" style="46" customWidth="1"/>
    <col min="12802" max="12802" width="17" style="46" customWidth="1"/>
    <col min="12803" max="12803" width="21.140625" style="46" customWidth="1"/>
    <col min="12804" max="13036" width="7.85546875" style="46" customWidth="1"/>
    <col min="13037" max="13037" width="39.28515625" style="46" customWidth="1"/>
    <col min="13038" max="13056" width="10.28515625" style="46"/>
    <col min="13057" max="13057" width="40.7109375" style="46" customWidth="1"/>
    <col min="13058" max="13058" width="17" style="46" customWidth="1"/>
    <col min="13059" max="13059" width="21.140625" style="46" customWidth="1"/>
    <col min="13060" max="13292" width="7.85546875" style="46" customWidth="1"/>
    <col min="13293" max="13293" width="39.28515625" style="46" customWidth="1"/>
    <col min="13294" max="13312" width="10.28515625" style="46"/>
    <col min="13313" max="13313" width="40.7109375" style="46" customWidth="1"/>
    <col min="13314" max="13314" width="17" style="46" customWidth="1"/>
    <col min="13315" max="13315" width="21.140625" style="46" customWidth="1"/>
    <col min="13316" max="13548" width="7.85546875" style="46" customWidth="1"/>
    <col min="13549" max="13549" width="39.28515625" style="46" customWidth="1"/>
    <col min="13550" max="13568" width="10.28515625" style="46"/>
    <col min="13569" max="13569" width="40.7109375" style="46" customWidth="1"/>
    <col min="13570" max="13570" width="17" style="46" customWidth="1"/>
    <col min="13571" max="13571" width="21.140625" style="46" customWidth="1"/>
    <col min="13572" max="13804" width="7.85546875" style="46" customWidth="1"/>
    <col min="13805" max="13805" width="39.28515625" style="46" customWidth="1"/>
    <col min="13806" max="13824" width="10.28515625" style="46"/>
    <col min="13825" max="13825" width="40.7109375" style="46" customWidth="1"/>
    <col min="13826" max="13826" width="17" style="46" customWidth="1"/>
    <col min="13827" max="13827" width="21.140625" style="46" customWidth="1"/>
    <col min="13828" max="14060" width="7.85546875" style="46" customWidth="1"/>
    <col min="14061" max="14061" width="39.28515625" style="46" customWidth="1"/>
    <col min="14062" max="14080" width="10.28515625" style="46"/>
    <col min="14081" max="14081" width="40.7109375" style="46" customWidth="1"/>
    <col min="14082" max="14082" width="17" style="46" customWidth="1"/>
    <col min="14083" max="14083" width="21.140625" style="46" customWidth="1"/>
    <col min="14084" max="14316" width="7.85546875" style="46" customWidth="1"/>
    <col min="14317" max="14317" width="39.28515625" style="46" customWidth="1"/>
    <col min="14318" max="14336" width="10.28515625" style="46"/>
    <col min="14337" max="14337" width="40.7109375" style="46" customWidth="1"/>
    <col min="14338" max="14338" width="17" style="46" customWidth="1"/>
    <col min="14339" max="14339" width="21.140625" style="46" customWidth="1"/>
    <col min="14340" max="14572" width="7.85546875" style="46" customWidth="1"/>
    <col min="14573" max="14573" width="39.28515625" style="46" customWidth="1"/>
    <col min="14574" max="14592" width="10.28515625" style="46"/>
    <col min="14593" max="14593" width="40.7109375" style="46" customWidth="1"/>
    <col min="14594" max="14594" width="17" style="46" customWidth="1"/>
    <col min="14595" max="14595" width="21.140625" style="46" customWidth="1"/>
    <col min="14596" max="14828" width="7.85546875" style="46" customWidth="1"/>
    <col min="14829" max="14829" width="39.28515625" style="46" customWidth="1"/>
    <col min="14830" max="14848" width="10.28515625" style="46"/>
    <col min="14849" max="14849" width="40.7109375" style="46" customWidth="1"/>
    <col min="14850" max="14850" width="17" style="46" customWidth="1"/>
    <col min="14851" max="14851" width="21.140625" style="46" customWidth="1"/>
    <col min="14852" max="15084" width="7.85546875" style="46" customWidth="1"/>
    <col min="15085" max="15085" width="39.28515625" style="46" customWidth="1"/>
    <col min="15086" max="15104" width="10.28515625" style="46"/>
    <col min="15105" max="15105" width="40.7109375" style="46" customWidth="1"/>
    <col min="15106" max="15106" width="17" style="46" customWidth="1"/>
    <col min="15107" max="15107" width="21.140625" style="46" customWidth="1"/>
    <col min="15108" max="15340" width="7.85546875" style="46" customWidth="1"/>
    <col min="15341" max="15341" width="39.28515625" style="46" customWidth="1"/>
    <col min="15342" max="15360" width="10.28515625" style="46"/>
    <col min="15361" max="15361" width="40.7109375" style="46" customWidth="1"/>
    <col min="15362" max="15362" width="17" style="46" customWidth="1"/>
    <col min="15363" max="15363" width="21.140625" style="46" customWidth="1"/>
    <col min="15364" max="15596" width="7.85546875" style="46" customWidth="1"/>
    <col min="15597" max="15597" width="39.28515625" style="46" customWidth="1"/>
    <col min="15598" max="15616" width="10.28515625" style="46"/>
    <col min="15617" max="15617" width="40.7109375" style="46" customWidth="1"/>
    <col min="15618" max="15618" width="17" style="46" customWidth="1"/>
    <col min="15619" max="15619" width="21.140625" style="46" customWidth="1"/>
    <col min="15620" max="15852" width="7.85546875" style="46" customWidth="1"/>
    <col min="15853" max="15853" width="39.28515625" style="46" customWidth="1"/>
    <col min="15854" max="15872" width="10.28515625" style="46"/>
    <col min="15873" max="15873" width="40.7109375" style="46" customWidth="1"/>
    <col min="15874" max="15874" width="17" style="46" customWidth="1"/>
    <col min="15875" max="15875" width="21.140625" style="46" customWidth="1"/>
    <col min="15876" max="16108" width="7.85546875" style="46" customWidth="1"/>
    <col min="16109" max="16109" width="39.28515625" style="46" customWidth="1"/>
    <col min="16110" max="16128" width="10.28515625" style="46"/>
    <col min="16129" max="16129" width="40.7109375" style="46" customWidth="1"/>
    <col min="16130" max="16130" width="17" style="46" customWidth="1"/>
    <col min="16131" max="16131" width="21.140625" style="46" customWidth="1"/>
    <col min="16132" max="16364" width="7.85546875" style="46" customWidth="1"/>
    <col min="16365" max="16365" width="39.28515625" style="46" customWidth="1"/>
    <col min="16366" max="16384" width="10.28515625" style="46"/>
  </cols>
  <sheetData>
    <row r="1" spans="1:3" ht="73.150000000000006" customHeight="1" x14ac:dyDescent="0.25">
      <c r="A1" s="323" t="s">
        <v>150</v>
      </c>
      <c r="B1" s="323"/>
      <c r="C1" s="323"/>
    </row>
    <row r="2" spans="1:3" ht="24" customHeight="1" thickBot="1" x14ac:dyDescent="0.3">
      <c r="A2" s="324" t="s">
        <v>17</v>
      </c>
      <c r="B2" s="324"/>
      <c r="C2" s="324"/>
    </row>
    <row r="3" spans="1:3" s="48" customFormat="1" ht="39" customHeight="1" thickTop="1" x14ac:dyDescent="0.2">
      <c r="A3" s="47"/>
      <c r="B3" s="325" t="s">
        <v>18</v>
      </c>
      <c r="C3" s="326"/>
    </row>
    <row r="4" spans="1:3" s="48" customFormat="1" ht="40.5" customHeight="1" thickBot="1" x14ac:dyDescent="0.25">
      <c r="A4" s="49"/>
      <c r="B4" s="50" t="s">
        <v>151</v>
      </c>
      <c r="C4" s="51" t="s">
        <v>152</v>
      </c>
    </row>
    <row r="5" spans="1:3" s="48" customFormat="1" ht="63" customHeight="1" thickTop="1" x14ac:dyDescent="0.2">
      <c r="A5" s="52" t="s">
        <v>19</v>
      </c>
      <c r="B5" s="178">
        <v>429.4</v>
      </c>
      <c r="C5" s="179">
        <v>430.4</v>
      </c>
    </row>
    <row r="6" spans="1:3" s="48" customFormat="1" ht="48.75" customHeight="1" x14ac:dyDescent="0.2">
      <c r="A6" s="53" t="s">
        <v>20</v>
      </c>
      <c r="B6" s="180">
        <v>60.8</v>
      </c>
      <c r="C6" s="181">
        <v>61.6</v>
      </c>
    </row>
    <row r="7" spans="1:3" s="48" customFormat="1" ht="57" customHeight="1" x14ac:dyDescent="0.2">
      <c r="A7" s="54" t="s">
        <v>21</v>
      </c>
      <c r="B7" s="182">
        <v>376.8</v>
      </c>
      <c r="C7" s="183">
        <v>380.5</v>
      </c>
    </row>
    <row r="8" spans="1:3" s="48" customFormat="1" ht="54.75" customHeight="1" x14ac:dyDescent="0.2">
      <c r="A8" s="55" t="s">
        <v>22</v>
      </c>
      <c r="B8" s="184">
        <v>53.3</v>
      </c>
      <c r="C8" s="185">
        <v>54.5</v>
      </c>
    </row>
    <row r="9" spans="1:3" s="48" customFormat="1" ht="70.5" customHeight="1" x14ac:dyDescent="0.2">
      <c r="A9" s="56" t="s">
        <v>23</v>
      </c>
      <c r="B9" s="186">
        <v>52.6</v>
      </c>
      <c r="C9" s="187">
        <v>49.9</v>
      </c>
    </row>
    <row r="10" spans="1:3" s="48" customFormat="1" ht="60.75" customHeight="1" x14ac:dyDescent="0.2">
      <c r="A10" s="57" t="s">
        <v>24</v>
      </c>
      <c r="B10" s="180">
        <v>12.2</v>
      </c>
      <c r="C10" s="188">
        <v>11.6</v>
      </c>
    </row>
    <row r="11" spans="1:3" s="60" customFormat="1" x14ac:dyDescent="0.25">
      <c r="A11" s="58"/>
      <c r="B11" s="58"/>
      <c r="C11" s="59"/>
    </row>
    <row r="12" spans="1:3" s="62" customFormat="1" ht="12" customHeight="1" x14ac:dyDescent="0.25">
      <c r="A12" s="61"/>
      <c r="B12" s="61"/>
      <c r="C12" s="59"/>
    </row>
    <row r="13" spans="1:3" x14ac:dyDescent="0.25">
      <c r="A13" s="63"/>
    </row>
    <row r="14" spans="1:3" x14ac:dyDescent="0.25">
      <c r="A14" s="63"/>
    </row>
    <row r="15" spans="1:3" x14ac:dyDescent="0.25">
      <c r="A15" s="63"/>
    </row>
    <row r="16" spans="1:3" x14ac:dyDescent="0.25">
      <c r="A16" s="63"/>
    </row>
    <row r="17" spans="1:1" x14ac:dyDescent="0.25">
      <c r="A17" s="63"/>
    </row>
    <row r="18" spans="1:1" x14ac:dyDescent="0.25">
      <c r="A18" s="63"/>
    </row>
    <row r="19" spans="1:1" x14ac:dyDescent="0.25">
      <c r="A19" s="63"/>
    </row>
    <row r="20" spans="1:1" x14ac:dyDescent="0.25">
      <c r="A20" s="63"/>
    </row>
    <row r="21" spans="1:1" x14ac:dyDescent="0.25">
      <c r="A21" s="63"/>
    </row>
    <row r="22" spans="1:1" x14ac:dyDescent="0.25">
      <c r="A22" s="63"/>
    </row>
  </sheetData>
  <mergeCells count="3">
    <mergeCell ref="A1:C1"/>
    <mergeCell ref="A2:C2"/>
    <mergeCell ref="B3:C3"/>
  </mergeCells>
  <printOptions horizontalCentered="1"/>
  <pageMargins left="0.24" right="0.17" top="0.46" bottom="0.19685039370078741" header="0" footer="0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28"/>
  <sheetViews>
    <sheetView view="pageBreakPreview" topLeftCell="B1" zoomScale="75" zoomScaleNormal="85" zoomScaleSheetLayoutView="75" workbookViewId="0">
      <pane xSplit="1" ySplit="6" topLeftCell="C7" activePane="bottomRight" state="frozen"/>
      <selection activeCell="F18" sqref="F18"/>
      <selection pane="topRight" activeCell="F18" sqref="F18"/>
      <selection pane="bottomLeft" activeCell="F18" sqref="F18"/>
      <selection pane="bottomRight" activeCell="V24" sqref="V24"/>
    </sheetView>
  </sheetViews>
  <sheetFormatPr defaultRowHeight="12.75" x14ac:dyDescent="0.2"/>
  <cols>
    <col min="1" max="1" width="1.28515625" style="87" hidden="1" customWidth="1"/>
    <col min="2" max="2" width="24.140625" style="87" customWidth="1"/>
    <col min="3" max="4" width="17.85546875" style="87" customWidth="1"/>
    <col min="5" max="5" width="17.5703125" style="87" customWidth="1"/>
    <col min="6" max="6" width="16.7109375" style="87" customWidth="1"/>
    <col min="7" max="7" width="9.140625" style="87"/>
    <col min="8" max="10" width="0" style="87" hidden="1" customWidth="1"/>
    <col min="11" max="256" width="9.140625" style="87"/>
    <col min="257" max="257" width="0" style="87" hidden="1" customWidth="1"/>
    <col min="258" max="258" width="24.140625" style="87" customWidth="1"/>
    <col min="259" max="260" width="17.85546875" style="87" customWidth="1"/>
    <col min="261" max="261" width="17.5703125" style="87" customWidth="1"/>
    <col min="262" max="262" width="16.7109375" style="87" customWidth="1"/>
    <col min="263" max="263" width="9.140625" style="87"/>
    <col min="264" max="266" width="0" style="87" hidden="1" customWidth="1"/>
    <col min="267" max="512" width="9.140625" style="87"/>
    <col min="513" max="513" width="0" style="87" hidden="1" customWidth="1"/>
    <col min="514" max="514" width="24.140625" style="87" customWidth="1"/>
    <col min="515" max="516" width="17.85546875" style="87" customWidth="1"/>
    <col min="517" max="517" width="17.5703125" style="87" customWidth="1"/>
    <col min="518" max="518" width="16.7109375" style="87" customWidth="1"/>
    <col min="519" max="519" width="9.140625" style="87"/>
    <col min="520" max="522" width="0" style="87" hidden="1" customWidth="1"/>
    <col min="523" max="768" width="9.140625" style="87"/>
    <col min="769" max="769" width="0" style="87" hidden="1" customWidth="1"/>
    <col min="770" max="770" width="24.140625" style="87" customWidth="1"/>
    <col min="771" max="772" width="17.85546875" style="87" customWidth="1"/>
    <col min="773" max="773" width="17.5703125" style="87" customWidth="1"/>
    <col min="774" max="774" width="16.7109375" style="87" customWidth="1"/>
    <col min="775" max="775" width="9.140625" style="87"/>
    <col min="776" max="778" width="0" style="87" hidden="1" customWidth="1"/>
    <col min="779" max="1024" width="9.140625" style="87"/>
    <col min="1025" max="1025" width="0" style="87" hidden="1" customWidth="1"/>
    <col min="1026" max="1026" width="24.140625" style="87" customWidth="1"/>
    <col min="1027" max="1028" width="17.85546875" style="87" customWidth="1"/>
    <col min="1029" max="1029" width="17.5703125" style="87" customWidth="1"/>
    <col min="1030" max="1030" width="16.7109375" style="87" customWidth="1"/>
    <col min="1031" max="1031" width="9.140625" style="87"/>
    <col min="1032" max="1034" width="0" style="87" hidden="1" customWidth="1"/>
    <col min="1035" max="1280" width="9.140625" style="87"/>
    <col min="1281" max="1281" width="0" style="87" hidden="1" customWidth="1"/>
    <col min="1282" max="1282" width="24.140625" style="87" customWidth="1"/>
    <col min="1283" max="1284" width="17.85546875" style="87" customWidth="1"/>
    <col min="1285" max="1285" width="17.5703125" style="87" customWidth="1"/>
    <col min="1286" max="1286" width="16.7109375" style="87" customWidth="1"/>
    <col min="1287" max="1287" width="9.140625" style="87"/>
    <col min="1288" max="1290" width="0" style="87" hidden="1" customWidth="1"/>
    <col min="1291" max="1536" width="9.140625" style="87"/>
    <col min="1537" max="1537" width="0" style="87" hidden="1" customWidth="1"/>
    <col min="1538" max="1538" width="24.140625" style="87" customWidth="1"/>
    <col min="1539" max="1540" width="17.85546875" style="87" customWidth="1"/>
    <col min="1541" max="1541" width="17.5703125" style="87" customWidth="1"/>
    <col min="1542" max="1542" width="16.7109375" style="87" customWidth="1"/>
    <col min="1543" max="1543" width="9.140625" style="87"/>
    <col min="1544" max="1546" width="0" style="87" hidden="1" customWidth="1"/>
    <col min="1547" max="1792" width="9.140625" style="87"/>
    <col min="1793" max="1793" width="0" style="87" hidden="1" customWidth="1"/>
    <col min="1794" max="1794" width="24.140625" style="87" customWidth="1"/>
    <col min="1795" max="1796" width="17.85546875" style="87" customWidth="1"/>
    <col min="1797" max="1797" width="17.5703125" style="87" customWidth="1"/>
    <col min="1798" max="1798" width="16.7109375" style="87" customWidth="1"/>
    <col min="1799" max="1799" width="9.140625" style="87"/>
    <col min="1800" max="1802" width="0" style="87" hidden="1" customWidth="1"/>
    <col min="1803" max="2048" width="9.140625" style="87"/>
    <col min="2049" max="2049" width="0" style="87" hidden="1" customWidth="1"/>
    <col min="2050" max="2050" width="24.140625" style="87" customWidth="1"/>
    <col min="2051" max="2052" width="17.85546875" style="87" customWidth="1"/>
    <col min="2053" max="2053" width="17.5703125" style="87" customWidth="1"/>
    <col min="2054" max="2054" width="16.7109375" style="87" customWidth="1"/>
    <col min="2055" max="2055" width="9.140625" style="87"/>
    <col min="2056" max="2058" width="0" style="87" hidden="1" customWidth="1"/>
    <col min="2059" max="2304" width="9.140625" style="87"/>
    <col min="2305" max="2305" width="0" style="87" hidden="1" customWidth="1"/>
    <col min="2306" max="2306" width="24.140625" style="87" customWidth="1"/>
    <col min="2307" max="2308" width="17.85546875" style="87" customWidth="1"/>
    <col min="2309" max="2309" width="17.5703125" style="87" customWidth="1"/>
    <col min="2310" max="2310" width="16.7109375" style="87" customWidth="1"/>
    <col min="2311" max="2311" width="9.140625" style="87"/>
    <col min="2312" max="2314" width="0" style="87" hidden="1" customWidth="1"/>
    <col min="2315" max="2560" width="9.140625" style="87"/>
    <col min="2561" max="2561" width="0" style="87" hidden="1" customWidth="1"/>
    <col min="2562" max="2562" width="24.140625" style="87" customWidth="1"/>
    <col min="2563" max="2564" width="17.85546875" style="87" customWidth="1"/>
    <col min="2565" max="2565" width="17.5703125" style="87" customWidth="1"/>
    <col min="2566" max="2566" width="16.7109375" style="87" customWidth="1"/>
    <col min="2567" max="2567" width="9.140625" style="87"/>
    <col min="2568" max="2570" width="0" style="87" hidden="1" customWidth="1"/>
    <col min="2571" max="2816" width="9.140625" style="87"/>
    <col min="2817" max="2817" width="0" style="87" hidden="1" customWidth="1"/>
    <col min="2818" max="2818" width="24.140625" style="87" customWidth="1"/>
    <col min="2819" max="2820" width="17.85546875" style="87" customWidth="1"/>
    <col min="2821" max="2821" width="17.5703125" style="87" customWidth="1"/>
    <col min="2822" max="2822" width="16.7109375" style="87" customWidth="1"/>
    <col min="2823" max="2823" width="9.140625" style="87"/>
    <col min="2824" max="2826" width="0" style="87" hidden="1" customWidth="1"/>
    <col min="2827" max="3072" width="9.140625" style="87"/>
    <col min="3073" max="3073" width="0" style="87" hidden="1" customWidth="1"/>
    <col min="3074" max="3074" width="24.140625" style="87" customWidth="1"/>
    <col min="3075" max="3076" width="17.85546875" style="87" customWidth="1"/>
    <col min="3077" max="3077" width="17.5703125" style="87" customWidth="1"/>
    <col min="3078" max="3078" width="16.7109375" style="87" customWidth="1"/>
    <col min="3079" max="3079" width="9.140625" style="87"/>
    <col min="3080" max="3082" width="0" style="87" hidden="1" customWidth="1"/>
    <col min="3083" max="3328" width="9.140625" style="87"/>
    <col min="3329" max="3329" width="0" style="87" hidden="1" customWidth="1"/>
    <col min="3330" max="3330" width="24.140625" style="87" customWidth="1"/>
    <col min="3331" max="3332" width="17.85546875" style="87" customWidth="1"/>
    <col min="3333" max="3333" width="17.5703125" style="87" customWidth="1"/>
    <col min="3334" max="3334" width="16.7109375" style="87" customWidth="1"/>
    <col min="3335" max="3335" width="9.140625" style="87"/>
    <col min="3336" max="3338" width="0" style="87" hidden="1" customWidth="1"/>
    <col min="3339" max="3584" width="9.140625" style="87"/>
    <col min="3585" max="3585" width="0" style="87" hidden="1" customWidth="1"/>
    <col min="3586" max="3586" width="24.140625" style="87" customWidth="1"/>
    <col min="3587" max="3588" width="17.85546875" style="87" customWidth="1"/>
    <col min="3589" max="3589" width="17.5703125" style="87" customWidth="1"/>
    <col min="3590" max="3590" width="16.7109375" style="87" customWidth="1"/>
    <col min="3591" max="3591" width="9.140625" style="87"/>
    <col min="3592" max="3594" width="0" style="87" hidden="1" customWidth="1"/>
    <col min="3595" max="3840" width="9.140625" style="87"/>
    <col min="3841" max="3841" width="0" style="87" hidden="1" customWidth="1"/>
    <col min="3842" max="3842" width="24.140625" style="87" customWidth="1"/>
    <col min="3843" max="3844" width="17.85546875" style="87" customWidth="1"/>
    <col min="3845" max="3845" width="17.5703125" style="87" customWidth="1"/>
    <col min="3846" max="3846" width="16.7109375" style="87" customWidth="1"/>
    <col min="3847" max="3847" width="9.140625" style="87"/>
    <col min="3848" max="3850" width="0" style="87" hidden="1" customWidth="1"/>
    <col min="3851" max="4096" width="9.140625" style="87"/>
    <col min="4097" max="4097" width="0" style="87" hidden="1" customWidth="1"/>
    <col min="4098" max="4098" width="24.140625" style="87" customWidth="1"/>
    <col min="4099" max="4100" width="17.85546875" style="87" customWidth="1"/>
    <col min="4101" max="4101" width="17.5703125" style="87" customWidth="1"/>
    <col min="4102" max="4102" width="16.7109375" style="87" customWidth="1"/>
    <col min="4103" max="4103" width="9.140625" style="87"/>
    <col min="4104" max="4106" width="0" style="87" hidden="1" customWidth="1"/>
    <col min="4107" max="4352" width="9.140625" style="87"/>
    <col min="4353" max="4353" width="0" style="87" hidden="1" customWidth="1"/>
    <col min="4354" max="4354" width="24.140625" style="87" customWidth="1"/>
    <col min="4355" max="4356" width="17.85546875" style="87" customWidth="1"/>
    <col min="4357" max="4357" width="17.5703125" style="87" customWidth="1"/>
    <col min="4358" max="4358" width="16.7109375" style="87" customWidth="1"/>
    <col min="4359" max="4359" width="9.140625" style="87"/>
    <col min="4360" max="4362" width="0" style="87" hidden="1" customWidth="1"/>
    <col min="4363" max="4608" width="9.140625" style="87"/>
    <col min="4609" max="4609" width="0" style="87" hidden="1" customWidth="1"/>
    <col min="4610" max="4610" width="24.140625" style="87" customWidth="1"/>
    <col min="4611" max="4612" width="17.85546875" style="87" customWidth="1"/>
    <col min="4613" max="4613" width="17.5703125" style="87" customWidth="1"/>
    <col min="4614" max="4614" width="16.7109375" style="87" customWidth="1"/>
    <col min="4615" max="4615" width="9.140625" style="87"/>
    <col min="4616" max="4618" width="0" style="87" hidden="1" customWidth="1"/>
    <col min="4619" max="4864" width="9.140625" style="87"/>
    <col min="4865" max="4865" width="0" style="87" hidden="1" customWidth="1"/>
    <col min="4866" max="4866" width="24.140625" style="87" customWidth="1"/>
    <col min="4867" max="4868" width="17.85546875" style="87" customWidth="1"/>
    <col min="4869" max="4869" width="17.5703125" style="87" customWidth="1"/>
    <col min="4870" max="4870" width="16.7109375" style="87" customWidth="1"/>
    <col min="4871" max="4871" width="9.140625" style="87"/>
    <col min="4872" max="4874" width="0" style="87" hidden="1" customWidth="1"/>
    <col min="4875" max="5120" width="9.140625" style="87"/>
    <col min="5121" max="5121" width="0" style="87" hidden="1" customWidth="1"/>
    <col min="5122" max="5122" width="24.140625" style="87" customWidth="1"/>
    <col min="5123" max="5124" width="17.85546875" style="87" customWidth="1"/>
    <col min="5125" max="5125" width="17.5703125" style="87" customWidth="1"/>
    <col min="5126" max="5126" width="16.7109375" style="87" customWidth="1"/>
    <col min="5127" max="5127" width="9.140625" style="87"/>
    <col min="5128" max="5130" width="0" style="87" hidden="1" customWidth="1"/>
    <col min="5131" max="5376" width="9.140625" style="87"/>
    <col min="5377" max="5377" width="0" style="87" hidden="1" customWidth="1"/>
    <col min="5378" max="5378" width="24.140625" style="87" customWidth="1"/>
    <col min="5379" max="5380" width="17.85546875" style="87" customWidth="1"/>
    <col min="5381" max="5381" width="17.5703125" style="87" customWidth="1"/>
    <col min="5382" max="5382" width="16.7109375" style="87" customWidth="1"/>
    <col min="5383" max="5383" width="9.140625" style="87"/>
    <col min="5384" max="5386" width="0" style="87" hidden="1" customWidth="1"/>
    <col min="5387" max="5632" width="9.140625" style="87"/>
    <col min="5633" max="5633" width="0" style="87" hidden="1" customWidth="1"/>
    <col min="5634" max="5634" width="24.140625" style="87" customWidth="1"/>
    <col min="5635" max="5636" width="17.85546875" style="87" customWidth="1"/>
    <col min="5637" max="5637" width="17.5703125" style="87" customWidth="1"/>
    <col min="5638" max="5638" width="16.7109375" style="87" customWidth="1"/>
    <col min="5639" max="5639" width="9.140625" style="87"/>
    <col min="5640" max="5642" width="0" style="87" hidden="1" customWidth="1"/>
    <col min="5643" max="5888" width="9.140625" style="87"/>
    <col min="5889" max="5889" width="0" style="87" hidden="1" customWidth="1"/>
    <col min="5890" max="5890" width="24.140625" style="87" customWidth="1"/>
    <col min="5891" max="5892" width="17.85546875" style="87" customWidth="1"/>
    <col min="5893" max="5893" width="17.5703125" style="87" customWidth="1"/>
    <col min="5894" max="5894" width="16.7109375" style="87" customWidth="1"/>
    <col min="5895" max="5895" width="9.140625" style="87"/>
    <col min="5896" max="5898" width="0" style="87" hidden="1" customWidth="1"/>
    <col min="5899" max="6144" width="9.140625" style="87"/>
    <col min="6145" max="6145" width="0" style="87" hidden="1" customWidth="1"/>
    <col min="6146" max="6146" width="24.140625" style="87" customWidth="1"/>
    <col min="6147" max="6148" width="17.85546875" style="87" customWidth="1"/>
    <col min="6149" max="6149" width="17.5703125" style="87" customWidth="1"/>
    <col min="6150" max="6150" width="16.7109375" style="87" customWidth="1"/>
    <col min="6151" max="6151" width="9.140625" style="87"/>
    <col min="6152" max="6154" width="0" style="87" hidden="1" customWidth="1"/>
    <col min="6155" max="6400" width="9.140625" style="87"/>
    <col min="6401" max="6401" width="0" style="87" hidden="1" customWidth="1"/>
    <col min="6402" max="6402" width="24.140625" style="87" customWidth="1"/>
    <col min="6403" max="6404" width="17.85546875" style="87" customWidth="1"/>
    <col min="6405" max="6405" width="17.5703125" style="87" customWidth="1"/>
    <col min="6406" max="6406" width="16.7109375" style="87" customWidth="1"/>
    <col min="6407" max="6407" width="9.140625" style="87"/>
    <col min="6408" max="6410" width="0" style="87" hidden="1" customWidth="1"/>
    <col min="6411" max="6656" width="9.140625" style="87"/>
    <col min="6657" max="6657" width="0" style="87" hidden="1" customWidth="1"/>
    <col min="6658" max="6658" width="24.140625" style="87" customWidth="1"/>
    <col min="6659" max="6660" width="17.85546875" style="87" customWidth="1"/>
    <col min="6661" max="6661" width="17.5703125" style="87" customWidth="1"/>
    <col min="6662" max="6662" width="16.7109375" style="87" customWidth="1"/>
    <col min="6663" max="6663" width="9.140625" style="87"/>
    <col min="6664" max="6666" width="0" style="87" hidden="1" customWidth="1"/>
    <col min="6667" max="6912" width="9.140625" style="87"/>
    <col min="6913" max="6913" width="0" style="87" hidden="1" customWidth="1"/>
    <col min="6914" max="6914" width="24.140625" style="87" customWidth="1"/>
    <col min="6915" max="6916" width="17.85546875" style="87" customWidth="1"/>
    <col min="6917" max="6917" width="17.5703125" style="87" customWidth="1"/>
    <col min="6918" max="6918" width="16.7109375" style="87" customWidth="1"/>
    <col min="6919" max="6919" width="9.140625" style="87"/>
    <col min="6920" max="6922" width="0" style="87" hidden="1" customWidth="1"/>
    <col min="6923" max="7168" width="9.140625" style="87"/>
    <col min="7169" max="7169" width="0" style="87" hidden="1" customWidth="1"/>
    <col min="7170" max="7170" width="24.140625" style="87" customWidth="1"/>
    <col min="7171" max="7172" width="17.85546875" style="87" customWidth="1"/>
    <col min="7173" max="7173" width="17.5703125" style="87" customWidth="1"/>
    <col min="7174" max="7174" width="16.7109375" style="87" customWidth="1"/>
    <col min="7175" max="7175" width="9.140625" style="87"/>
    <col min="7176" max="7178" width="0" style="87" hidden="1" customWidth="1"/>
    <col min="7179" max="7424" width="9.140625" style="87"/>
    <col min="7425" max="7425" width="0" style="87" hidden="1" customWidth="1"/>
    <col min="7426" max="7426" width="24.140625" style="87" customWidth="1"/>
    <col min="7427" max="7428" width="17.85546875" style="87" customWidth="1"/>
    <col min="7429" max="7429" width="17.5703125" style="87" customWidth="1"/>
    <col min="7430" max="7430" width="16.7109375" style="87" customWidth="1"/>
    <col min="7431" max="7431" width="9.140625" style="87"/>
    <col min="7432" max="7434" width="0" style="87" hidden="1" customWidth="1"/>
    <col min="7435" max="7680" width="9.140625" style="87"/>
    <col min="7681" max="7681" width="0" style="87" hidden="1" customWidth="1"/>
    <col min="7682" max="7682" width="24.140625" style="87" customWidth="1"/>
    <col min="7683" max="7684" width="17.85546875" style="87" customWidth="1"/>
    <col min="7685" max="7685" width="17.5703125" style="87" customWidth="1"/>
    <col min="7686" max="7686" width="16.7109375" style="87" customWidth="1"/>
    <col min="7687" max="7687" width="9.140625" style="87"/>
    <col min="7688" max="7690" width="0" style="87" hidden="1" customWidth="1"/>
    <col min="7691" max="7936" width="9.140625" style="87"/>
    <col min="7937" max="7937" width="0" style="87" hidden="1" customWidth="1"/>
    <col min="7938" max="7938" width="24.140625" style="87" customWidth="1"/>
    <col min="7939" max="7940" width="17.85546875" style="87" customWidth="1"/>
    <col min="7941" max="7941" width="17.5703125" style="87" customWidth="1"/>
    <col min="7942" max="7942" width="16.7109375" style="87" customWidth="1"/>
    <col min="7943" max="7943" width="9.140625" style="87"/>
    <col min="7944" max="7946" width="0" style="87" hidden="1" customWidth="1"/>
    <col min="7947" max="8192" width="9.140625" style="87"/>
    <col min="8193" max="8193" width="0" style="87" hidden="1" customWidth="1"/>
    <col min="8194" max="8194" width="24.140625" style="87" customWidth="1"/>
    <col min="8195" max="8196" width="17.85546875" style="87" customWidth="1"/>
    <col min="8197" max="8197" width="17.5703125" style="87" customWidth="1"/>
    <col min="8198" max="8198" width="16.7109375" style="87" customWidth="1"/>
    <col min="8199" max="8199" width="9.140625" style="87"/>
    <col min="8200" max="8202" width="0" style="87" hidden="1" customWidth="1"/>
    <col min="8203" max="8448" width="9.140625" style="87"/>
    <col min="8449" max="8449" width="0" style="87" hidden="1" customWidth="1"/>
    <col min="8450" max="8450" width="24.140625" style="87" customWidth="1"/>
    <col min="8451" max="8452" width="17.85546875" style="87" customWidth="1"/>
    <col min="8453" max="8453" width="17.5703125" style="87" customWidth="1"/>
    <col min="8454" max="8454" width="16.7109375" style="87" customWidth="1"/>
    <col min="8455" max="8455" width="9.140625" style="87"/>
    <col min="8456" max="8458" width="0" style="87" hidden="1" customWidth="1"/>
    <col min="8459" max="8704" width="9.140625" style="87"/>
    <col min="8705" max="8705" width="0" style="87" hidden="1" customWidth="1"/>
    <col min="8706" max="8706" width="24.140625" style="87" customWidth="1"/>
    <col min="8707" max="8708" width="17.85546875" style="87" customWidth="1"/>
    <col min="8709" max="8709" width="17.5703125" style="87" customWidth="1"/>
    <col min="8710" max="8710" width="16.7109375" style="87" customWidth="1"/>
    <col min="8711" max="8711" width="9.140625" style="87"/>
    <col min="8712" max="8714" width="0" style="87" hidden="1" customWidth="1"/>
    <col min="8715" max="8960" width="9.140625" style="87"/>
    <col min="8961" max="8961" width="0" style="87" hidden="1" customWidth="1"/>
    <col min="8962" max="8962" width="24.140625" style="87" customWidth="1"/>
    <col min="8963" max="8964" width="17.85546875" style="87" customWidth="1"/>
    <col min="8965" max="8965" width="17.5703125" style="87" customWidth="1"/>
    <col min="8966" max="8966" width="16.7109375" style="87" customWidth="1"/>
    <col min="8967" max="8967" width="9.140625" style="87"/>
    <col min="8968" max="8970" width="0" style="87" hidden="1" customWidth="1"/>
    <col min="8971" max="9216" width="9.140625" style="87"/>
    <col min="9217" max="9217" width="0" style="87" hidden="1" customWidth="1"/>
    <col min="9218" max="9218" width="24.140625" style="87" customWidth="1"/>
    <col min="9219" max="9220" width="17.85546875" style="87" customWidth="1"/>
    <col min="9221" max="9221" width="17.5703125" style="87" customWidth="1"/>
    <col min="9222" max="9222" width="16.7109375" style="87" customWidth="1"/>
    <col min="9223" max="9223" width="9.140625" style="87"/>
    <col min="9224" max="9226" width="0" style="87" hidden="1" customWidth="1"/>
    <col min="9227" max="9472" width="9.140625" style="87"/>
    <col min="9473" max="9473" width="0" style="87" hidden="1" customWidth="1"/>
    <col min="9474" max="9474" width="24.140625" style="87" customWidth="1"/>
    <col min="9475" max="9476" width="17.85546875" style="87" customWidth="1"/>
    <col min="9477" max="9477" width="17.5703125" style="87" customWidth="1"/>
    <col min="9478" max="9478" width="16.7109375" style="87" customWidth="1"/>
    <col min="9479" max="9479" width="9.140625" style="87"/>
    <col min="9480" max="9482" width="0" style="87" hidden="1" customWidth="1"/>
    <col min="9483" max="9728" width="9.140625" style="87"/>
    <col min="9729" max="9729" width="0" style="87" hidden="1" customWidth="1"/>
    <col min="9730" max="9730" width="24.140625" style="87" customWidth="1"/>
    <col min="9731" max="9732" width="17.85546875" style="87" customWidth="1"/>
    <col min="9733" max="9733" width="17.5703125" style="87" customWidth="1"/>
    <col min="9734" max="9734" width="16.7109375" style="87" customWidth="1"/>
    <col min="9735" max="9735" width="9.140625" style="87"/>
    <col min="9736" max="9738" width="0" style="87" hidden="1" customWidth="1"/>
    <col min="9739" max="9984" width="9.140625" style="87"/>
    <col min="9985" max="9985" width="0" style="87" hidden="1" customWidth="1"/>
    <col min="9986" max="9986" width="24.140625" style="87" customWidth="1"/>
    <col min="9987" max="9988" width="17.85546875" style="87" customWidth="1"/>
    <col min="9989" max="9989" width="17.5703125" style="87" customWidth="1"/>
    <col min="9990" max="9990" width="16.7109375" style="87" customWidth="1"/>
    <col min="9991" max="9991" width="9.140625" style="87"/>
    <col min="9992" max="9994" width="0" style="87" hidden="1" customWidth="1"/>
    <col min="9995" max="10240" width="9.140625" style="87"/>
    <col min="10241" max="10241" width="0" style="87" hidden="1" customWidth="1"/>
    <col min="10242" max="10242" width="24.140625" style="87" customWidth="1"/>
    <col min="10243" max="10244" width="17.85546875" style="87" customWidth="1"/>
    <col min="10245" max="10245" width="17.5703125" style="87" customWidth="1"/>
    <col min="10246" max="10246" width="16.7109375" style="87" customWidth="1"/>
    <col min="10247" max="10247" width="9.140625" style="87"/>
    <col min="10248" max="10250" width="0" style="87" hidden="1" customWidth="1"/>
    <col min="10251" max="10496" width="9.140625" style="87"/>
    <col min="10497" max="10497" width="0" style="87" hidden="1" customWidth="1"/>
    <col min="10498" max="10498" width="24.140625" style="87" customWidth="1"/>
    <col min="10499" max="10500" width="17.85546875" style="87" customWidth="1"/>
    <col min="10501" max="10501" width="17.5703125" style="87" customWidth="1"/>
    <col min="10502" max="10502" width="16.7109375" style="87" customWidth="1"/>
    <col min="10503" max="10503" width="9.140625" style="87"/>
    <col min="10504" max="10506" width="0" style="87" hidden="1" customWidth="1"/>
    <col min="10507" max="10752" width="9.140625" style="87"/>
    <col min="10753" max="10753" width="0" style="87" hidden="1" customWidth="1"/>
    <col min="10754" max="10754" width="24.140625" style="87" customWidth="1"/>
    <col min="10755" max="10756" width="17.85546875" style="87" customWidth="1"/>
    <col min="10757" max="10757" width="17.5703125" style="87" customWidth="1"/>
    <col min="10758" max="10758" width="16.7109375" style="87" customWidth="1"/>
    <col min="10759" max="10759" width="9.140625" style="87"/>
    <col min="10760" max="10762" width="0" style="87" hidden="1" customWidth="1"/>
    <col min="10763" max="11008" width="9.140625" style="87"/>
    <col min="11009" max="11009" width="0" style="87" hidden="1" customWidth="1"/>
    <col min="11010" max="11010" width="24.140625" style="87" customWidth="1"/>
    <col min="11011" max="11012" width="17.85546875" style="87" customWidth="1"/>
    <col min="11013" max="11013" width="17.5703125" style="87" customWidth="1"/>
    <col min="11014" max="11014" width="16.7109375" style="87" customWidth="1"/>
    <col min="11015" max="11015" width="9.140625" style="87"/>
    <col min="11016" max="11018" width="0" style="87" hidden="1" customWidth="1"/>
    <col min="11019" max="11264" width="9.140625" style="87"/>
    <col min="11265" max="11265" width="0" style="87" hidden="1" customWidth="1"/>
    <col min="11266" max="11266" width="24.140625" style="87" customWidth="1"/>
    <col min="11267" max="11268" width="17.85546875" style="87" customWidth="1"/>
    <col min="11269" max="11269" width="17.5703125" style="87" customWidth="1"/>
    <col min="11270" max="11270" width="16.7109375" style="87" customWidth="1"/>
    <col min="11271" max="11271" width="9.140625" style="87"/>
    <col min="11272" max="11274" width="0" style="87" hidden="1" customWidth="1"/>
    <col min="11275" max="11520" width="9.140625" style="87"/>
    <col min="11521" max="11521" width="0" style="87" hidden="1" customWidth="1"/>
    <col min="11522" max="11522" width="24.140625" style="87" customWidth="1"/>
    <col min="11523" max="11524" width="17.85546875" style="87" customWidth="1"/>
    <col min="11525" max="11525" width="17.5703125" style="87" customWidth="1"/>
    <col min="11526" max="11526" width="16.7109375" style="87" customWidth="1"/>
    <col min="11527" max="11527" width="9.140625" style="87"/>
    <col min="11528" max="11530" width="0" style="87" hidden="1" customWidth="1"/>
    <col min="11531" max="11776" width="9.140625" style="87"/>
    <col min="11777" max="11777" width="0" style="87" hidden="1" customWidth="1"/>
    <col min="11778" max="11778" width="24.140625" style="87" customWidth="1"/>
    <col min="11779" max="11780" width="17.85546875" style="87" customWidth="1"/>
    <col min="11781" max="11781" width="17.5703125" style="87" customWidth="1"/>
    <col min="11782" max="11782" width="16.7109375" style="87" customWidth="1"/>
    <col min="11783" max="11783" width="9.140625" style="87"/>
    <col min="11784" max="11786" width="0" style="87" hidden="1" customWidth="1"/>
    <col min="11787" max="12032" width="9.140625" style="87"/>
    <col min="12033" max="12033" width="0" style="87" hidden="1" customWidth="1"/>
    <col min="12034" max="12034" width="24.140625" style="87" customWidth="1"/>
    <col min="12035" max="12036" width="17.85546875" style="87" customWidth="1"/>
    <col min="12037" max="12037" width="17.5703125" style="87" customWidth="1"/>
    <col min="12038" max="12038" width="16.7109375" style="87" customWidth="1"/>
    <col min="12039" max="12039" width="9.140625" style="87"/>
    <col min="12040" max="12042" width="0" style="87" hidden="1" customWidth="1"/>
    <col min="12043" max="12288" width="9.140625" style="87"/>
    <col min="12289" max="12289" width="0" style="87" hidden="1" customWidth="1"/>
    <col min="12290" max="12290" width="24.140625" style="87" customWidth="1"/>
    <col min="12291" max="12292" width="17.85546875" style="87" customWidth="1"/>
    <col min="12293" max="12293" width="17.5703125" style="87" customWidth="1"/>
    <col min="12294" max="12294" width="16.7109375" style="87" customWidth="1"/>
    <col min="12295" max="12295" width="9.140625" style="87"/>
    <col min="12296" max="12298" width="0" style="87" hidden="1" customWidth="1"/>
    <col min="12299" max="12544" width="9.140625" style="87"/>
    <col min="12545" max="12545" width="0" style="87" hidden="1" customWidth="1"/>
    <col min="12546" max="12546" width="24.140625" style="87" customWidth="1"/>
    <col min="12547" max="12548" width="17.85546875" style="87" customWidth="1"/>
    <col min="12549" max="12549" width="17.5703125" style="87" customWidth="1"/>
    <col min="12550" max="12550" width="16.7109375" style="87" customWidth="1"/>
    <col min="12551" max="12551" width="9.140625" style="87"/>
    <col min="12552" max="12554" width="0" style="87" hidden="1" customWidth="1"/>
    <col min="12555" max="12800" width="9.140625" style="87"/>
    <col min="12801" max="12801" width="0" style="87" hidden="1" customWidth="1"/>
    <col min="12802" max="12802" width="24.140625" style="87" customWidth="1"/>
    <col min="12803" max="12804" width="17.85546875" style="87" customWidth="1"/>
    <col min="12805" max="12805" width="17.5703125" style="87" customWidth="1"/>
    <col min="12806" max="12806" width="16.7109375" style="87" customWidth="1"/>
    <col min="12807" max="12807" width="9.140625" style="87"/>
    <col min="12808" max="12810" width="0" style="87" hidden="1" customWidth="1"/>
    <col min="12811" max="13056" width="9.140625" style="87"/>
    <col min="13057" max="13057" width="0" style="87" hidden="1" customWidth="1"/>
    <col min="13058" max="13058" width="24.140625" style="87" customWidth="1"/>
    <col min="13059" max="13060" width="17.85546875" style="87" customWidth="1"/>
    <col min="13061" max="13061" width="17.5703125" style="87" customWidth="1"/>
    <col min="13062" max="13062" width="16.7109375" style="87" customWidth="1"/>
    <col min="13063" max="13063" width="9.140625" style="87"/>
    <col min="13064" max="13066" width="0" style="87" hidden="1" customWidth="1"/>
    <col min="13067" max="13312" width="9.140625" style="87"/>
    <col min="13313" max="13313" width="0" style="87" hidden="1" customWidth="1"/>
    <col min="13314" max="13314" width="24.140625" style="87" customWidth="1"/>
    <col min="13315" max="13316" width="17.85546875" style="87" customWidth="1"/>
    <col min="13317" max="13317" width="17.5703125" style="87" customWidth="1"/>
    <col min="13318" max="13318" width="16.7109375" style="87" customWidth="1"/>
    <col min="13319" max="13319" width="9.140625" style="87"/>
    <col min="13320" max="13322" width="0" style="87" hidden="1" customWidth="1"/>
    <col min="13323" max="13568" width="9.140625" style="87"/>
    <col min="13569" max="13569" width="0" style="87" hidden="1" customWidth="1"/>
    <col min="13570" max="13570" width="24.140625" style="87" customWidth="1"/>
    <col min="13571" max="13572" width="17.85546875" style="87" customWidth="1"/>
    <col min="13573" max="13573" width="17.5703125" style="87" customWidth="1"/>
    <col min="13574" max="13574" width="16.7109375" style="87" customWidth="1"/>
    <col min="13575" max="13575" width="9.140625" style="87"/>
    <col min="13576" max="13578" width="0" style="87" hidden="1" customWidth="1"/>
    <col min="13579" max="13824" width="9.140625" style="87"/>
    <col min="13825" max="13825" width="0" style="87" hidden="1" customWidth="1"/>
    <col min="13826" max="13826" width="24.140625" style="87" customWidth="1"/>
    <col min="13827" max="13828" width="17.85546875" style="87" customWidth="1"/>
    <col min="13829" max="13829" width="17.5703125" style="87" customWidth="1"/>
    <col min="13830" max="13830" width="16.7109375" style="87" customWidth="1"/>
    <col min="13831" max="13831" width="9.140625" style="87"/>
    <col min="13832" max="13834" width="0" style="87" hidden="1" customWidth="1"/>
    <col min="13835" max="14080" width="9.140625" style="87"/>
    <col min="14081" max="14081" width="0" style="87" hidden="1" customWidth="1"/>
    <col min="14082" max="14082" width="24.140625" style="87" customWidth="1"/>
    <col min="14083" max="14084" width="17.85546875" style="87" customWidth="1"/>
    <col min="14085" max="14085" width="17.5703125" style="87" customWidth="1"/>
    <col min="14086" max="14086" width="16.7109375" style="87" customWidth="1"/>
    <col min="14087" max="14087" width="9.140625" style="87"/>
    <col min="14088" max="14090" width="0" style="87" hidden="1" customWidth="1"/>
    <col min="14091" max="14336" width="9.140625" style="87"/>
    <col min="14337" max="14337" width="0" style="87" hidden="1" customWidth="1"/>
    <col min="14338" max="14338" width="24.140625" style="87" customWidth="1"/>
    <col min="14339" max="14340" width="17.85546875" style="87" customWidth="1"/>
    <col min="14341" max="14341" width="17.5703125" style="87" customWidth="1"/>
    <col min="14342" max="14342" width="16.7109375" style="87" customWidth="1"/>
    <col min="14343" max="14343" width="9.140625" style="87"/>
    <col min="14344" max="14346" width="0" style="87" hidden="1" customWidth="1"/>
    <col min="14347" max="14592" width="9.140625" style="87"/>
    <col min="14593" max="14593" width="0" style="87" hidden="1" customWidth="1"/>
    <col min="14594" max="14594" width="24.140625" style="87" customWidth="1"/>
    <col min="14595" max="14596" width="17.85546875" style="87" customWidth="1"/>
    <col min="14597" max="14597" width="17.5703125" style="87" customWidth="1"/>
    <col min="14598" max="14598" width="16.7109375" style="87" customWidth="1"/>
    <col min="14599" max="14599" width="9.140625" style="87"/>
    <col min="14600" max="14602" width="0" style="87" hidden="1" customWidth="1"/>
    <col min="14603" max="14848" width="9.140625" style="87"/>
    <col min="14849" max="14849" width="0" style="87" hidden="1" customWidth="1"/>
    <col min="14850" max="14850" width="24.140625" style="87" customWidth="1"/>
    <col min="14851" max="14852" width="17.85546875" style="87" customWidth="1"/>
    <col min="14853" max="14853" width="17.5703125" style="87" customWidth="1"/>
    <col min="14854" max="14854" width="16.7109375" style="87" customWidth="1"/>
    <col min="14855" max="14855" width="9.140625" style="87"/>
    <col min="14856" max="14858" width="0" style="87" hidden="1" customWidth="1"/>
    <col min="14859" max="15104" width="9.140625" style="87"/>
    <col min="15105" max="15105" width="0" style="87" hidden="1" customWidth="1"/>
    <col min="15106" max="15106" width="24.140625" style="87" customWidth="1"/>
    <col min="15107" max="15108" width="17.85546875" style="87" customWidth="1"/>
    <col min="15109" max="15109" width="17.5703125" style="87" customWidth="1"/>
    <col min="15110" max="15110" width="16.7109375" style="87" customWidth="1"/>
    <col min="15111" max="15111" width="9.140625" style="87"/>
    <col min="15112" max="15114" width="0" style="87" hidden="1" customWidth="1"/>
    <col min="15115" max="15360" width="9.140625" style="87"/>
    <col min="15361" max="15361" width="0" style="87" hidden="1" customWidth="1"/>
    <col min="15362" max="15362" width="24.140625" style="87" customWidth="1"/>
    <col min="15363" max="15364" width="17.85546875" style="87" customWidth="1"/>
    <col min="15365" max="15365" width="17.5703125" style="87" customWidth="1"/>
    <col min="15366" max="15366" width="16.7109375" style="87" customWidth="1"/>
    <col min="15367" max="15367" width="9.140625" style="87"/>
    <col min="15368" max="15370" width="0" style="87" hidden="1" customWidth="1"/>
    <col min="15371" max="15616" width="9.140625" style="87"/>
    <col min="15617" max="15617" width="0" style="87" hidden="1" customWidth="1"/>
    <col min="15618" max="15618" width="24.140625" style="87" customWidth="1"/>
    <col min="15619" max="15620" width="17.85546875" style="87" customWidth="1"/>
    <col min="15621" max="15621" width="17.5703125" style="87" customWidth="1"/>
    <col min="15622" max="15622" width="16.7109375" style="87" customWidth="1"/>
    <col min="15623" max="15623" width="9.140625" style="87"/>
    <col min="15624" max="15626" width="0" style="87" hidden="1" customWidth="1"/>
    <col min="15627" max="15872" width="9.140625" style="87"/>
    <col min="15873" max="15873" width="0" style="87" hidden="1" customWidth="1"/>
    <col min="15874" max="15874" width="24.140625" style="87" customWidth="1"/>
    <col min="15875" max="15876" width="17.85546875" style="87" customWidth="1"/>
    <col min="15877" max="15877" width="17.5703125" style="87" customWidth="1"/>
    <col min="15878" max="15878" width="16.7109375" style="87" customWidth="1"/>
    <col min="15879" max="15879" width="9.140625" style="87"/>
    <col min="15880" max="15882" width="0" style="87" hidden="1" customWidth="1"/>
    <col min="15883" max="16128" width="9.140625" style="87"/>
    <col min="16129" max="16129" width="0" style="87" hidden="1" customWidth="1"/>
    <col min="16130" max="16130" width="24.140625" style="87" customWidth="1"/>
    <col min="16131" max="16132" width="17.85546875" style="87" customWidth="1"/>
    <col min="16133" max="16133" width="17.5703125" style="87" customWidth="1"/>
    <col min="16134" max="16134" width="16.7109375" style="87" customWidth="1"/>
    <col min="16135" max="16135" width="9.140625" style="87"/>
    <col min="16136" max="16138" width="0" style="87" hidden="1" customWidth="1"/>
    <col min="16139" max="16384" width="9.140625" style="87"/>
  </cols>
  <sheetData>
    <row r="1" spans="1:17" s="64" customFormat="1" ht="10.5" customHeight="1" x14ac:dyDescent="0.2">
      <c r="F1" s="65"/>
    </row>
    <row r="2" spans="1:17" s="66" customFormat="1" ht="51" customHeight="1" x14ac:dyDescent="0.2">
      <c r="A2" s="327" t="s">
        <v>25</v>
      </c>
      <c r="B2" s="327"/>
      <c r="C2" s="327"/>
      <c r="D2" s="327"/>
      <c r="E2" s="327"/>
      <c r="F2" s="327"/>
    </row>
    <row r="3" spans="1:17" s="66" customFormat="1" ht="16.5" customHeight="1" x14ac:dyDescent="0.2">
      <c r="A3" s="67"/>
      <c r="B3" s="67"/>
      <c r="C3" s="67"/>
      <c r="D3" s="67"/>
      <c r="E3" s="67"/>
      <c r="F3" s="68" t="s">
        <v>26</v>
      </c>
    </row>
    <row r="4" spans="1:17" s="66" customFormat="1" ht="24.75" customHeight="1" x14ac:dyDescent="0.2">
      <c r="A4" s="67"/>
      <c r="B4" s="328" t="s">
        <v>27</v>
      </c>
      <c r="C4" s="330" t="s">
        <v>153</v>
      </c>
      <c r="D4" s="330" t="s">
        <v>154</v>
      </c>
      <c r="E4" s="330" t="s">
        <v>28</v>
      </c>
      <c r="F4" s="330"/>
    </row>
    <row r="5" spans="1:17" s="66" customFormat="1" ht="54.75" customHeight="1" x14ac:dyDescent="0.2">
      <c r="A5" s="69"/>
      <c r="B5" s="329"/>
      <c r="C5" s="330"/>
      <c r="D5" s="330"/>
      <c r="E5" s="70" t="s">
        <v>13</v>
      </c>
      <c r="F5" s="71" t="s">
        <v>29</v>
      </c>
    </row>
    <row r="6" spans="1:17" s="72" customFormat="1" ht="19.5" customHeight="1" x14ac:dyDescent="0.2">
      <c r="B6" s="73" t="s">
        <v>14</v>
      </c>
      <c r="C6" s="74">
        <v>1</v>
      </c>
      <c r="D6" s="75">
        <v>2</v>
      </c>
      <c r="E6" s="74">
        <v>3</v>
      </c>
      <c r="F6" s="75">
        <v>4</v>
      </c>
    </row>
    <row r="7" spans="1:17" s="76" customFormat="1" ht="27.75" customHeight="1" x14ac:dyDescent="0.2">
      <c r="B7" s="77" t="s">
        <v>30</v>
      </c>
      <c r="C7" s="78">
        <f>SUM(C8:C28)</f>
        <v>856</v>
      </c>
      <c r="D7" s="78">
        <f>SUM(D8:D28)</f>
        <v>2032</v>
      </c>
      <c r="E7" s="79" t="s">
        <v>168</v>
      </c>
      <c r="F7" s="78">
        <f t="shared" ref="F7:F28" si="0">D7-C7</f>
        <v>1176</v>
      </c>
      <c r="I7" s="80"/>
      <c r="J7" s="80"/>
    </row>
    <row r="8" spans="1:17" s="81" customFormat="1" ht="23.25" customHeight="1" x14ac:dyDescent="0.25">
      <c r="B8" s="82" t="s">
        <v>31</v>
      </c>
      <c r="C8" s="139">
        <v>422</v>
      </c>
      <c r="D8" s="158">
        <v>567</v>
      </c>
      <c r="E8" s="79">
        <f>D8/C8*100</f>
        <v>134.36018957345971</v>
      </c>
      <c r="F8" s="78">
        <f t="shared" si="0"/>
        <v>145</v>
      </c>
      <c r="H8" s="83">
        <f>ROUND(D8/$D$7*100,1)</f>
        <v>27.9</v>
      </c>
      <c r="I8" s="84">
        <f>ROUND(C8/1000,1)</f>
        <v>0.4</v>
      </c>
      <c r="J8" s="84">
        <f>ROUND(D8/1000,1)</f>
        <v>0.6</v>
      </c>
    </row>
    <row r="9" spans="1:17" s="81" customFormat="1" ht="23.25" customHeight="1" x14ac:dyDescent="0.25">
      <c r="B9" s="85" t="s">
        <v>32</v>
      </c>
      <c r="C9" s="139">
        <v>42</v>
      </c>
      <c r="D9" s="158">
        <v>35</v>
      </c>
      <c r="E9" s="79">
        <f t="shared" ref="E9:E25" si="1">D9/C9*100</f>
        <v>83.333333333333343</v>
      </c>
      <c r="F9" s="78">
        <f t="shared" si="0"/>
        <v>-7</v>
      </c>
      <c r="H9" s="83">
        <f t="shared" ref="H9:H12" si="2">ROUND(D9/$D$7*100,1)</f>
        <v>1.7</v>
      </c>
      <c r="I9" s="84">
        <f t="shared" ref="I9:J28" si="3">ROUND(C9/1000,1)</f>
        <v>0</v>
      </c>
      <c r="J9" s="84">
        <f t="shared" si="3"/>
        <v>0</v>
      </c>
      <c r="N9" s="160"/>
    </row>
    <row r="10" spans="1:17" s="81" customFormat="1" ht="23.25" customHeight="1" x14ac:dyDescent="0.25">
      <c r="B10" s="85" t="s">
        <v>33</v>
      </c>
      <c r="C10" s="139">
        <v>1</v>
      </c>
      <c r="D10" s="158">
        <v>9</v>
      </c>
      <c r="E10" s="79" t="s">
        <v>169</v>
      </c>
      <c r="F10" s="78">
        <f t="shared" si="0"/>
        <v>8</v>
      </c>
      <c r="H10" s="86">
        <f t="shared" si="2"/>
        <v>0.4</v>
      </c>
      <c r="I10" s="84">
        <f t="shared" si="3"/>
        <v>0</v>
      </c>
      <c r="J10" s="84">
        <f t="shared" si="3"/>
        <v>0</v>
      </c>
    </row>
    <row r="11" spans="1:17" s="81" customFormat="1" ht="23.25" customHeight="1" x14ac:dyDescent="0.25">
      <c r="B11" s="85" t="s">
        <v>34</v>
      </c>
      <c r="C11" s="139"/>
      <c r="D11" s="158">
        <v>31</v>
      </c>
      <c r="E11" s="79">
        <v>0</v>
      </c>
      <c r="F11" s="78">
        <f t="shared" si="0"/>
        <v>31</v>
      </c>
      <c r="H11" s="83">
        <f t="shared" si="2"/>
        <v>1.5</v>
      </c>
      <c r="I11" s="84">
        <f t="shared" si="3"/>
        <v>0</v>
      </c>
      <c r="J11" s="84">
        <f t="shared" si="3"/>
        <v>0</v>
      </c>
    </row>
    <row r="12" spans="1:17" s="81" customFormat="1" ht="23.25" customHeight="1" x14ac:dyDescent="0.25">
      <c r="B12" s="85" t="s">
        <v>35</v>
      </c>
      <c r="C12" s="139"/>
      <c r="D12" s="158">
        <v>11</v>
      </c>
      <c r="E12" s="79">
        <v>0</v>
      </c>
      <c r="F12" s="78">
        <f t="shared" si="0"/>
        <v>11</v>
      </c>
      <c r="H12" s="86">
        <f t="shared" si="2"/>
        <v>0.5</v>
      </c>
      <c r="I12" s="84">
        <f t="shared" si="3"/>
        <v>0</v>
      </c>
      <c r="J12" s="84">
        <f t="shared" si="3"/>
        <v>0</v>
      </c>
      <c r="N12" s="159"/>
    </row>
    <row r="13" spans="1:17" s="81" customFormat="1" ht="23.25" customHeight="1" x14ac:dyDescent="0.25">
      <c r="B13" s="85" t="s">
        <v>36</v>
      </c>
      <c r="C13" s="139"/>
      <c r="D13" s="173">
        <v>148</v>
      </c>
      <c r="E13" s="79">
        <v>0</v>
      </c>
      <c r="F13" s="78">
        <f t="shared" si="0"/>
        <v>148</v>
      </c>
      <c r="H13" s="83">
        <f t="shared" ref="H13:H28" si="4">ROUND(K13/$D$7*100,1)</f>
        <v>0</v>
      </c>
      <c r="I13" s="84">
        <f t="shared" si="3"/>
        <v>0</v>
      </c>
      <c r="J13" s="84">
        <f t="shared" ref="J13:J28" si="5">ROUND(K13/1000,1)</f>
        <v>0</v>
      </c>
      <c r="K13" s="171"/>
    </row>
    <row r="14" spans="1:17" s="81" customFormat="1" ht="23.25" customHeight="1" x14ac:dyDescent="0.25">
      <c r="B14" s="85" t="s">
        <v>37</v>
      </c>
      <c r="C14" s="139">
        <v>10</v>
      </c>
      <c r="D14" s="173">
        <v>10</v>
      </c>
      <c r="E14" s="79">
        <f t="shared" si="1"/>
        <v>100</v>
      </c>
      <c r="F14" s="78">
        <f t="shared" si="0"/>
        <v>0</v>
      </c>
      <c r="H14" s="83">
        <f t="shared" si="4"/>
        <v>0</v>
      </c>
      <c r="I14" s="84">
        <f t="shared" si="3"/>
        <v>0</v>
      </c>
      <c r="J14" s="84">
        <f t="shared" si="5"/>
        <v>0</v>
      </c>
      <c r="K14" s="171"/>
      <c r="Q14" s="160" t="s">
        <v>15</v>
      </c>
    </row>
    <row r="15" spans="1:17" s="81" customFormat="1" ht="23.25" customHeight="1" x14ac:dyDescent="0.25">
      <c r="B15" s="85" t="s">
        <v>38</v>
      </c>
      <c r="C15" s="139">
        <v>18</v>
      </c>
      <c r="D15" s="173">
        <v>9</v>
      </c>
      <c r="E15" s="79">
        <f t="shared" si="1"/>
        <v>50</v>
      </c>
      <c r="F15" s="78">
        <f t="shared" si="0"/>
        <v>-9</v>
      </c>
      <c r="H15" s="83">
        <f t="shared" si="4"/>
        <v>0</v>
      </c>
      <c r="I15" s="84">
        <f t="shared" si="3"/>
        <v>0</v>
      </c>
      <c r="J15" s="84">
        <f t="shared" si="5"/>
        <v>0</v>
      </c>
      <c r="K15" s="171"/>
      <c r="N15" s="430"/>
    </row>
    <row r="16" spans="1:17" s="81" customFormat="1" ht="23.25" customHeight="1" x14ac:dyDescent="0.25">
      <c r="B16" s="85" t="s">
        <v>39</v>
      </c>
      <c r="C16" s="139"/>
      <c r="D16" s="173">
        <v>601</v>
      </c>
      <c r="E16" s="79">
        <v>0</v>
      </c>
      <c r="F16" s="78">
        <f t="shared" si="0"/>
        <v>601</v>
      </c>
      <c r="H16" s="83">
        <f t="shared" si="4"/>
        <v>0</v>
      </c>
      <c r="I16" s="84">
        <f t="shared" si="3"/>
        <v>0</v>
      </c>
      <c r="J16" s="84">
        <f t="shared" si="5"/>
        <v>0</v>
      </c>
      <c r="K16" s="171"/>
    </row>
    <row r="17" spans="2:11" s="81" customFormat="1" ht="23.25" customHeight="1" x14ac:dyDescent="0.25">
      <c r="B17" s="85" t="s">
        <v>40</v>
      </c>
      <c r="C17" s="139">
        <v>46</v>
      </c>
      <c r="D17" s="173">
        <v>18</v>
      </c>
      <c r="E17" s="79">
        <f t="shared" si="1"/>
        <v>39.130434782608695</v>
      </c>
      <c r="F17" s="78">
        <f t="shared" si="0"/>
        <v>-28</v>
      </c>
      <c r="H17" s="83">
        <f t="shared" si="4"/>
        <v>0</v>
      </c>
      <c r="I17" s="84">
        <f t="shared" si="3"/>
        <v>0</v>
      </c>
      <c r="J17" s="84">
        <f t="shared" si="5"/>
        <v>0</v>
      </c>
      <c r="K17" s="171"/>
    </row>
    <row r="18" spans="2:11" s="81" customFormat="1" ht="23.25" customHeight="1" x14ac:dyDescent="0.25">
      <c r="B18" s="85" t="s">
        <v>41</v>
      </c>
      <c r="C18" s="139">
        <v>5</v>
      </c>
      <c r="D18" s="173">
        <v>5</v>
      </c>
      <c r="E18" s="79">
        <f t="shared" si="1"/>
        <v>100</v>
      </c>
      <c r="F18" s="78">
        <f t="shared" si="0"/>
        <v>0</v>
      </c>
      <c r="H18" s="83">
        <f t="shared" si="4"/>
        <v>0</v>
      </c>
      <c r="I18" s="84">
        <f t="shared" si="3"/>
        <v>0</v>
      </c>
      <c r="J18" s="84">
        <f t="shared" si="5"/>
        <v>0</v>
      </c>
      <c r="K18" s="171"/>
    </row>
    <row r="19" spans="2:11" s="81" customFormat="1" ht="23.25" customHeight="1" x14ac:dyDescent="0.25">
      <c r="B19" s="85" t="s">
        <v>42</v>
      </c>
      <c r="C19" s="139">
        <v>9</v>
      </c>
      <c r="D19" s="173">
        <v>76</v>
      </c>
      <c r="E19" s="79" t="s">
        <v>170</v>
      </c>
      <c r="F19" s="78">
        <f t="shared" si="0"/>
        <v>67</v>
      </c>
      <c r="H19" s="86">
        <f t="shared" si="4"/>
        <v>0</v>
      </c>
      <c r="I19" s="84">
        <f t="shared" si="3"/>
        <v>0</v>
      </c>
      <c r="J19" s="84">
        <f t="shared" si="5"/>
        <v>0</v>
      </c>
      <c r="K19" s="171"/>
    </row>
    <row r="20" spans="2:11" s="81" customFormat="1" ht="23.25" customHeight="1" x14ac:dyDescent="0.25">
      <c r="B20" s="85" t="s">
        <v>43</v>
      </c>
      <c r="C20" s="139"/>
      <c r="D20" s="158"/>
      <c r="E20" s="79"/>
      <c r="F20" s="78"/>
      <c r="H20" s="86">
        <f t="shared" si="4"/>
        <v>0</v>
      </c>
      <c r="I20" s="84">
        <f t="shared" si="3"/>
        <v>0</v>
      </c>
      <c r="J20" s="84">
        <f t="shared" si="5"/>
        <v>0</v>
      </c>
      <c r="K20" s="171"/>
    </row>
    <row r="21" spans="2:11" s="81" customFormat="1" ht="23.25" customHeight="1" x14ac:dyDescent="0.25">
      <c r="B21" s="85" t="s">
        <v>44</v>
      </c>
      <c r="C21" s="139">
        <v>1</v>
      </c>
      <c r="D21" s="173">
        <v>218</v>
      </c>
      <c r="E21" s="79" t="s">
        <v>171</v>
      </c>
      <c r="F21" s="78">
        <f t="shared" si="0"/>
        <v>217</v>
      </c>
      <c r="H21" s="86">
        <f t="shared" si="4"/>
        <v>0</v>
      </c>
      <c r="I21" s="84">
        <f t="shared" si="3"/>
        <v>0</v>
      </c>
      <c r="J21" s="84">
        <f t="shared" si="5"/>
        <v>0</v>
      </c>
      <c r="K21" s="171"/>
    </row>
    <row r="22" spans="2:11" s="81" customFormat="1" ht="23.25" customHeight="1" x14ac:dyDescent="0.25">
      <c r="B22" s="85" t="s">
        <v>45</v>
      </c>
      <c r="C22" s="139">
        <v>93</v>
      </c>
      <c r="D22" s="173"/>
      <c r="E22" s="79">
        <f t="shared" si="1"/>
        <v>0</v>
      </c>
      <c r="F22" s="78">
        <f t="shared" si="0"/>
        <v>-93</v>
      </c>
      <c r="H22" s="83">
        <f t="shared" si="4"/>
        <v>0</v>
      </c>
      <c r="I22" s="84">
        <f t="shared" si="3"/>
        <v>0.1</v>
      </c>
      <c r="J22" s="84">
        <f t="shared" si="5"/>
        <v>0</v>
      </c>
      <c r="K22" s="171"/>
    </row>
    <row r="23" spans="2:11" s="81" customFormat="1" ht="23.25" customHeight="1" x14ac:dyDescent="0.25">
      <c r="B23" s="85" t="s">
        <v>46</v>
      </c>
      <c r="C23" s="139">
        <v>65</v>
      </c>
      <c r="D23" s="173"/>
      <c r="E23" s="79">
        <f t="shared" si="1"/>
        <v>0</v>
      </c>
      <c r="F23" s="78">
        <f t="shared" si="0"/>
        <v>-65</v>
      </c>
      <c r="H23" s="83">
        <f t="shared" si="4"/>
        <v>0</v>
      </c>
      <c r="I23" s="84">
        <f t="shared" si="3"/>
        <v>0.1</v>
      </c>
      <c r="J23" s="84">
        <f t="shared" si="5"/>
        <v>0</v>
      </c>
      <c r="K23" s="172"/>
    </row>
    <row r="24" spans="2:11" s="81" customFormat="1" ht="23.25" customHeight="1" x14ac:dyDescent="0.25">
      <c r="B24" s="85" t="s">
        <v>47</v>
      </c>
      <c r="C24" s="139">
        <v>92</v>
      </c>
      <c r="D24" s="173">
        <v>4</v>
      </c>
      <c r="E24" s="79">
        <f t="shared" si="1"/>
        <v>4.3478260869565215</v>
      </c>
      <c r="F24" s="78">
        <f t="shared" si="0"/>
        <v>-88</v>
      </c>
      <c r="H24" s="83">
        <f t="shared" si="4"/>
        <v>0</v>
      </c>
      <c r="I24" s="84">
        <f t="shared" si="3"/>
        <v>0.1</v>
      </c>
      <c r="J24" s="84">
        <f t="shared" si="5"/>
        <v>0</v>
      </c>
      <c r="K24" s="171"/>
    </row>
    <row r="25" spans="2:11" s="81" customFormat="1" ht="23.25" customHeight="1" x14ac:dyDescent="0.25">
      <c r="B25" s="85" t="s">
        <v>48</v>
      </c>
      <c r="C25" s="139">
        <v>8</v>
      </c>
      <c r="D25" s="173"/>
      <c r="E25" s="79">
        <f t="shared" si="1"/>
        <v>0</v>
      </c>
      <c r="F25" s="78">
        <f t="shared" si="0"/>
        <v>-8</v>
      </c>
      <c r="H25" s="83">
        <f t="shared" si="4"/>
        <v>0</v>
      </c>
      <c r="I25" s="84">
        <f t="shared" si="3"/>
        <v>0</v>
      </c>
      <c r="J25" s="84">
        <f t="shared" si="5"/>
        <v>0</v>
      </c>
      <c r="K25" s="171"/>
    </row>
    <row r="26" spans="2:11" s="81" customFormat="1" ht="23.25" customHeight="1" x14ac:dyDescent="0.25">
      <c r="B26" s="85" t="s">
        <v>49</v>
      </c>
      <c r="C26" s="139"/>
      <c r="D26" s="173"/>
      <c r="E26" s="79"/>
      <c r="F26" s="78"/>
      <c r="H26" s="83">
        <f t="shared" si="4"/>
        <v>0</v>
      </c>
      <c r="I26" s="84">
        <f t="shared" si="3"/>
        <v>0</v>
      </c>
      <c r="J26" s="84">
        <f t="shared" si="5"/>
        <v>0</v>
      </c>
      <c r="K26" s="171"/>
    </row>
    <row r="27" spans="2:11" s="81" customFormat="1" ht="23.25" customHeight="1" x14ac:dyDescent="0.25">
      <c r="B27" s="85" t="s">
        <v>50</v>
      </c>
      <c r="C27" s="139">
        <v>44</v>
      </c>
      <c r="D27" s="173">
        <v>288</v>
      </c>
      <c r="E27" s="79" t="s">
        <v>172</v>
      </c>
      <c r="F27" s="78">
        <f t="shared" si="0"/>
        <v>244</v>
      </c>
      <c r="H27" s="83">
        <f t="shared" si="4"/>
        <v>0</v>
      </c>
      <c r="I27" s="84">
        <f t="shared" si="3"/>
        <v>0</v>
      </c>
      <c r="J27" s="84">
        <f t="shared" si="5"/>
        <v>0</v>
      </c>
      <c r="K27" s="171"/>
    </row>
    <row r="28" spans="2:11" s="81" customFormat="1" ht="23.25" customHeight="1" x14ac:dyDescent="0.25">
      <c r="B28" s="85" t="s">
        <v>51</v>
      </c>
      <c r="C28" s="139"/>
      <c r="D28" s="173">
        <v>2</v>
      </c>
      <c r="E28" s="79">
        <v>0</v>
      </c>
      <c r="F28" s="78">
        <f t="shared" si="0"/>
        <v>2</v>
      </c>
      <c r="H28" s="83">
        <f t="shared" si="4"/>
        <v>0</v>
      </c>
      <c r="I28" s="84">
        <f t="shared" si="3"/>
        <v>0</v>
      </c>
      <c r="J28" s="84">
        <f t="shared" si="5"/>
        <v>0</v>
      </c>
      <c r="K28" s="171"/>
    </row>
  </sheetData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27"/>
  <sheetViews>
    <sheetView view="pageBreakPreview" topLeftCell="A10" zoomScale="75" zoomScaleNormal="75" zoomScaleSheetLayoutView="75" workbookViewId="0">
      <selection activeCell="D24" sqref="D24"/>
    </sheetView>
  </sheetViews>
  <sheetFormatPr defaultColWidth="8.85546875" defaultRowHeight="12.75" x14ac:dyDescent="0.2"/>
  <cols>
    <col min="1" max="1" width="45.5703125" style="97" customWidth="1"/>
    <col min="2" max="3" width="11.5703125" style="97" customWidth="1"/>
    <col min="4" max="4" width="13.7109375" style="97" customWidth="1"/>
    <col min="5" max="5" width="14.28515625" style="97" customWidth="1"/>
    <col min="6" max="8" width="8.85546875" style="97"/>
    <col min="9" max="9" width="10.42578125" style="97" customWidth="1"/>
    <col min="10" max="256" width="8.85546875" style="97"/>
    <col min="257" max="257" width="45.5703125" style="97" customWidth="1"/>
    <col min="258" max="259" width="11.5703125" style="97" customWidth="1"/>
    <col min="260" max="260" width="14.28515625" style="97" customWidth="1"/>
    <col min="261" max="261" width="15.28515625" style="97" customWidth="1"/>
    <col min="262" max="264" width="8.85546875" style="97"/>
    <col min="265" max="265" width="43" style="97" customWidth="1"/>
    <col min="266" max="512" width="8.85546875" style="97"/>
    <col min="513" max="513" width="45.5703125" style="97" customWidth="1"/>
    <col min="514" max="515" width="11.5703125" style="97" customWidth="1"/>
    <col min="516" max="516" width="14.28515625" style="97" customWidth="1"/>
    <col min="517" max="517" width="15.28515625" style="97" customWidth="1"/>
    <col min="518" max="520" width="8.85546875" style="97"/>
    <col min="521" max="521" width="43" style="97" customWidth="1"/>
    <col min="522" max="768" width="8.85546875" style="97"/>
    <col min="769" max="769" width="45.5703125" style="97" customWidth="1"/>
    <col min="770" max="771" width="11.5703125" style="97" customWidth="1"/>
    <col min="772" max="772" width="14.28515625" style="97" customWidth="1"/>
    <col min="773" max="773" width="15.28515625" style="97" customWidth="1"/>
    <col min="774" max="776" width="8.85546875" style="97"/>
    <col min="777" max="777" width="43" style="97" customWidth="1"/>
    <col min="778" max="1024" width="8.85546875" style="97"/>
    <col min="1025" max="1025" width="45.5703125" style="97" customWidth="1"/>
    <col min="1026" max="1027" width="11.5703125" style="97" customWidth="1"/>
    <col min="1028" max="1028" width="14.28515625" style="97" customWidth="1"/>
    <col min="1029" max="1029" width="15.28515625" style="97" customWidth="1"/>
    <col min="1030" max="1032" width="8.85546875" style="97"/>
    <col min="1033" max="1033" width="43" style="97" customWidth="1"/>
    <col min="1034" max="1280" width="8.85546875" style="97"/>
    <col min="1281" max="1281" width="45.5703125" style="97" customWidth="1"/>
    <col min="1282" max="1283" width="11.5703125" style="97" customWidth="1"/>
    <col min="1284" max="1284" width="14.28515625" style="97" customWidth="1"/>
    <col min="1285" max="1285" width="15.28515625" style="97" customWidth="1"/>
    <col min="1286" max="1288" width="8.85546875" style="97"/>
    <col min="1289" max="1289" width="43" style="97" customWidth="1"/>
    <col min="1290" max="1536" width="8.85546875" style="97"/>
    <col min="1537" max="1537" width="45.5703125" style="97" customWidth="1"/>
    <col min="1538" max="1539" width="11.5703125" style="97" customWidth="1"/>
    <col min="1540" max="1540" width="14.28515625" style="97" customWidth="1"/>
    <col min="1541" max="1541" width="15.28515625" style="97" customWidth="1"/>
    <col min="1542" max="1544" width="8.85546875" style="97"/>
    <col min="1545" max="1545" width="43" style="97" customWidth="1"/>
    <col min="1546" max="1792" width="8.85546875" style="97"/>
    <col min="1793" max="1793" width="45.5703125" style="97" customWidth="1"/>
    <col min="1794" max="1795" width="11.5703125" style="97" customWidth="1"/>
    <col min="1796" max="1796" width="14.28515625" style="97" customWidth="1"/>
    <col min="1797" max="1797" width="15.28515625" style="97" customWidth="1"/>
    <col min="1798" max="1800" width="8.85546875" style="97"/>
    <col min="1801" max="1801" width="43" style="97" customWidth="1"/>
    <col min="1802" max="2048" width="8.85546875" style="97"/>
    <col min="2049" max="2049" width="45.5703125" style="97" customWidth="1"/>
    <col min="2050" max="2051" width="11.5703125" style="97" customWidth="1"/>
    <col min="2052" max="2052" width="14.28515625" style="97" customWidth="1"/>
    <col min="2053" max="2053" width="15.28515625" style="97" customWidth="1"/>
    <col min="2054" max="2056" width="8.85546875" style="97"/>
    <col min="2057" max="2057" width="43" style="97" customWidth="1"/>
    <col min="2058" max="2304" width="8.85546875" style="97"/>
    <col min="2305" max="2305" width="45.5703125" style="97" customWidth="1"/>
    <col min="2306" max="2307" width="11.5703125" style="97" customWidth="1"/>
    <col min="2308" max="2308" width="14.28515625" style="97" customWidth="1"/>
    <col min="2309" max="2309" width="15.28515625" style="97" customWidth="1"/>
    <col min="2310" max="2312" width="8.85546875" style="97"/>
    <col min="2313" max="2313" width="43" style="97" customWidth="1"/>
    <col min="2314" max="2560" width="8.85546875" style="97"/>
    <col min="2561" max="2561" width="45.5703125" style="97" customWidth="1"/>
    <col min="2562" max="2563" width="11.5703125" style="97" customWidth="1"/>
    <col min="2564" max="2564" width="14.28515625" style="97" customWidth="1"/>
    <col min="2565" max="2565" width="15.28515625" style="97" customWidth="1"/>
    <col min="2566" max="2568" width="8.85546875" style="97"/>
    <col min="2569" max="2569" width="43" style="97" customWidth="1"/>
    <col min="2570" max="2816" width="8.85546875" style="97"/>
    <col min="2817" max="2817" width="45.5703125" style="97" customWidth="1"/>
    <col min="2818" max="2819" width="11.5703125" style="97" customWidth="1"/>
    <col min="2820" max="2820" width="14.28515625" style="97" customWidth="1"/>
    <col min="2821" max="2821" width="15.28515625" style="97" customWidth="1"/>
    <col min="2822" max="2824" width="8.85546875" style="97"/>
    <col min="2825" max="2825" width="43" style="97" customWidth="1"/>
    <col min="2826" max="3072" width="8.85546875" style="97"/>
    <col min="3073" max="3073" width="45.5703125" style="97" customWidth="1"/>
    <col min="3074" max="3075" width="11.5703125" style="97" customWidth="1"/>
    <col min="3076" max="3076" width="14.28515625" style="97" customWidth="1"/>
    <col min="3077" max="3077" width="15.28515625" style="97" customWidth="1"/>
    <col min="3078" max="3080" width="8.85546875" style="97"/>
    <col min="3081" max="3081" width="43" style="97" customWidth="1"/>
    <col min="3082" max="3328" width="8.85546875" style="97"/>
    <col min="3329" max="3329" width="45.5703125" style="97" customWidth="1"/>
    <col min="3330" max="3331" width="11.5703125" style="97" customWidth="1"/>
    <col min="3332" max="3332" width="14.28515625" style="97" customWidth="1"/>
    <col min="3333" max="3333" width="15.28515625" style="97" customWidth="1"/>
    <col min="3334" max="3336" width="8.85546875" style="97"/>
    <col min="3337" max="3337" width="43" style="97" customWidth="1"/>
    <col min="3338" max="3584" width="8.85546875" style="97"/>
    <col min="3585" max="3585" width="45.5703125" style="97" customWidth="1"/>
    <col min="3586" max="3587" width="11.5703125" style="97" customWidth="1"/>
    <col min="3588" max="3588" width="14.28515625" style="97" customWidth="1"/>
    <col min="3589" max="3589" width="15.28515625" style="97" customWidth="1"/>
    <col min="3590" max="3592" width="8.85546875" style="97"/>
    <col min="3593" max="3593" width="43" style="97" customWidth="1"/>
    <col min="3594" max="3840" width="8.85546875" style="97"/>
    <col min="3841" max="3841" width="45.5703125" style="97" customWidth="1"/>
    <col min="3842" max="3843" width="11.5703125" style="97" customWidth="1"/>
    <col min="3844" max="3844" width="14.28515625" style="97" customWidth="1"/>
    <col min="3845" max="3845" width="15.28515625" style="97" customWidth="1"/>
    <col min="3846" max="3848" width="8.85546875" style="97"/>
    <col min="3849" max="3849" width="43" style="97" customWidth="1"/>
    <col min="3850" max="4096" width="8.85546875" style="97"/>
    <col min="4097" max="4097" width="45.5703125" style="97" customWidth="1"/>
    <col min="4098" max="4099" width="11.5703125" style="97" customWidth="1"/>
    <col min="4100" max="4100" width="14.28515625" style="97" customWidth="1"/>
    <col min="4101" max="4101" width="15.28515625" style="97" customWidth="1"/>
    <col min="4102" max="4104" width="8.85546875" style="97"/>
    <col min="4105" max="4105" width="43" style="97" customWidth="1"/>
    <col min="4106" max="4352" width="8.85546875" style="97"/>
    <col min="4353" max="4353" width="45.5703125" style="97" customWidth="1"/>
    <col min="4354" max="4355" width="11.5703125" style="97" customWidth="1"/>
    <col min="4356" max="4356" width="14.28515625" style="97" customWidth="1"/>
    <col min="4357" max="4357" width="15.28515625" style="97" customWidth="1"/>
    <col min="4358" max="4360" width="8.85546875" style="97"/>
    <col min="4361" max="4361" width="43" style="97" customWidth="1"/>
    <col min="4362" max="4608" width="8.85546875" style="97"/>
    <col min="4609" max="4609" width="45.5703125" style="97" customWidth="1"/>
    <col min="4610" max="4611" width="11.5703125" style="97" customWidth="1"/>
    <col min="4612" max="4612" width="14.28515625" style="97" customWidth="1"/>
    <col min="4613" max="4613" width="15.28515625" style="97" customWidth="1"/>
    <col min="4614" max="4616" width="8.85546875" style="97"/>
    <col min="4617" max="4617" width="43" style="97" customWidth="1"/>
    <col min="4618" max="4864" width="8.85546875" style="97"/>
    <col min="4865" max="4865" width="45.5703125" style="97" customWidth="1"/>
    <col min="4866" max="4867" width="11.5703125" style="97" customWidth="1"/>
    <col min="4868" max="4868" width="14.28515625" style="97" customWidth="1"/>
    <col min="4869" max="4869" width="15.28515625" style="97" customWidth="1"/>
    <col min="4870" max="4872" width="8.85546875" style="97"/>
    <col min="4873" max="4873" width="43" style="97" customWidth="1"/>
    <col min="4874" max="5120" width="8.85546875" style="97"/>
    <col min="5121" max="5121" width="45.5703125" style="97" customWidth="1"/>
    <col min="5122" max="5123" width="11.5703125" style="97" customWidth="1"/>
    <col min="5124" max="5124" width="14.28515625" style="97" customWidth="1"/>
    <col min="5125" max="5125" width="15.28515625" style="97" customWidth="1"/>
    <col min="5126" max="5128" width="8.85546875" style="97"/>
    <col min="5129" max="5129" width="43" style="97" customWidth="1"/>
    <col min="5130" max="5376" width="8.85546875" style="97"/>
    <col min="5377" max="5377" width="45.5703125" style="97" customWidth="1"/>
    <col min="5378" max="5379" width="11.5703125" style="97" customWidth="1"/>
    <col min="5380" max="5380" width="14.28515625" style="97" customWidth="1"/>
    <col min="5381" max="5381" width="15.28515625" style="97" customWidth="1"/>
    <col min="5382" max="5384" width="8.85546875" style="97"/>
    <col min="5385" max="5385" width="43" style="97" customWidth="1"/>
    <col min="5386" max="5632" width="8.85546875" style="97"/>
    <col min="5633" max="5633" width="45.5703125" style="97" customWidth="1"/>
    <col min="5634" max="5635" width="11.5703125" style="97" customWidth="1"/>
    <col min="5636" max="5636" width="14.28515625" style="97" customWidth="1"/>
    <col min="5637" max="5637" width="15.28515625" style="97" customWidth="1"/>
    <col min="5638" max="5640" width="8.85546875" style="97"/>
    <col min="5641" max="5641" width="43" style="97" customWidth="1"/>
    <col min="5642" max="5888" width="8.85546875" style="97"/>
    <col min="5889" max="5889" width="45.5703125" style="97" customWidth="1"/>
    <col min="5890" max="5891" width="11.5703125" style="97" customWidth="1"/>
    <col min="5892" max="5892" width="14.28515625" style="97" customWidth="1"/>
    <col min="5893" max="5893" width="15.28515625" style="97" customWidth="1"/>
    <col min="5894" max="5896" width="8.85546875" style="97"/>
    <col min="5897" max="5897" width="43" style="97" customWidth="1"/>
    <col min="5898" max="6144" width="8.85546875" style="97"/>
    <col min="6145" max="6145" width="45.5703125" style="97" customWidth="1"/>
    <col min="6146" max="6147" width="11.5703125" style="97" customWidth="1"/>
    <col min="6148" max="6148" width="14.28515625" style="97" customWidth="1"/>
    <col min="6149" max="6149" width="15.28515625" style="97" customWidth="1"/>
    <col min="6150" max="6152" width="8.85546875" style="97"/>
    <col min="6153" max="6153" width="43" style="97" customWidth="1"/>
    <col min="6154" max="6400" width="8.85546875" style="97"/>
    <col min="6401" max="6401" width="45.5703125" style="97" customWidth="1"/>
    <col min="6402" max="6403" width="11.5703125" style="97" customWidth="1"/>
    <col min="6404" max="6404" width="14.28515625" style="97" customWidth="1"/>
    <col min="6405" max="6405" width="15.28515625" style="97" customWidth="1"/>
    <col min="6406" max="6408" width="8.85546875" style="97"/>
    <col min="6409" max="6409" width="43" style="97" customWidth="1"/>
    <col min="6410" max="6656" width="8.85546875" style="97"/>
    <col min="6657" max="6657" width="45.5703125" style="97" customWidth="1"/>
    <col min="6658" max="6659" width="11.5703125" style="97" customWidth="1"/>
    <col min="6660" max="6660" width="14.28515625" style="97" customWidth="1"/>
    <col min="6661" max="6661" width="15.28515625" style="97" customWidth="1"/>
    <col min="6662" max="6664" width="8.85546875" style="97"/>
    <col min="6665" max="6665" width="43" style="97" customWidth="1"/>
    <col min="6666" max="6912" width="8.85546875" style="97"/>
    <col min="6913" max="6913" width="45.5703125" style="97" customWidth="1"/>
    <col min="6914" max="6915" width="11.5703125" style="97" customWidth="1"/>
    <col min="6916" max="6916" width="14.28515625" style="97" customWidth="1"/>
    <col min="6917" max="6917" width="15.28515625" style="97" customWidth="1"/>
    <col min="6918" max="6920" width="8.85546875" style="97"/>
    <col min="6921" max="6921" width="43" style="97" customWidth="1"/>
    <col min="6922" max="7168" width="8.85546875" style="97"/>
    <col min="7169" max="7169" width="45.5703125" style="97" customWidth="1"/>
    <col min="7170" max="7171" width="11.5703125" style="97" customWidth="1"/>
    <col min="7172" max="7172" width="14.28515625" style="97" customWidth="1"/>
    <col min="7173" max="7173" width="15.28515625" style="97" customWidth="1"/>
    <col min="7174" max="7176" width="8.85546875" style="97"/>
    <col min="7177" max="7177" width="43" style="97" customWidth="1"/>
    <col min="7178" max="7424" width="8.85546875" style="97"/>
    <col min="7425" max="7425" width="45.5703125" style="97" customWidth="1"/>
    <col min="7426" max="7427" width="11.5703125" style="97" customWidth="1"/>
    <col min="7428" max="7428" width="14.28515625" style="97" customWidth="1"/>
    <col min="7429" max="7429" width="15.28515625" style="97" customWidth="1"/>
    <col min="7430" max="7432" width="8.85546875" style="97"/>
    <col min="7433" max="7433" width="43" style="97" customWidth="1"/>
    <col min="7434" max="7680" width="8.85546875" style="97"/>
    <col min="7681" max="7681" width="45.5703125" style="97" customWidth="1"/>
    <col min="7682" max="7683" width="11.5703125" style="97" customWidth="1"/>
    <col min="7684" max="7684" width="14.28515625" style="97" customWidth="1"/>
    <col min="7685" max="7685" width="15.28515625" style="97" customWidth="1"/>
    <col min="7686" max="7688" width="8.85546875" style="97"/>
    <col min="7689" max="7689" width="43" style="97" customWidth="1"/>
    <col min="7690" max="7936" width="8.85546875" style="97"/>
    <col min="7937" max="7937" width="45.5703125" style="97" customWidth="1"/>
    <col min="7938" max="7939" width="11.5703125" style="97" customWidth="1"/>
    <col min="7940" max="7940" width="14.28515625" style="97" customWidth="1"/>
    <col min="7941" max="7941" width="15.28515625" style="97" customWidth="1"/>
    <col min="7942" max="7944" width="8.85546875" style="97"/>
    <col min="7945" max="7945" width="43" style="97" customWidth="1"/>
    <col min="7946" max="8192" width="8.85546875" style="97"/>
    <col min="8193" max="8193" width="45.5703125" style="97" customWidth="1"/>
    <col min="8194" max="8195" width="11.5703125" style="97" customWidth="1"/>
    <col min="8196" max="8196" width="14.28515625" style="97" customWidth="1"/>
    <col min="8197" max="8197" width="15.28515625" style="97" customWidth="1"/>
    <col min="8198" max="8200" width="8.85546875" style="97"/>
    <col min="8201" max="8201" width="43" style="97" customWidth="1"/>
    <col min="8202" max="8448" width="8.85546875" style="97"/>
    <col min="8449" max="8449" width="45.5703125" style="97" customWidth="1"/>
    <col min="8450" max="8451" width="11.5703125" style="97" customWidth="1"/>
    <col min="8452" max="8452" width="14.28515625" style="97" customWidth="1"/>
    <col min="8453" max="8453" width="15.28515625" style="97" customWidth="1"/>
    <col min="8454" max="8456" width="8.85546875" style="97"/>
    <col min="8457" max="8457" width="43" style="97" customWidth="1"/>
    <col min="8458" max="8704" width="8.85546875" style="97"/>
    <col min="8705" max="8705" width="45.5703125" style="97" customWidth="1"/>
    <col min="8706" max="8707" width="11.5703125" style="97" customWidth="1"/>
    <col min="8708" max="8708" width="14.28515625" style="97" customWidth="1"/>
    <col min="8709" max="8709" width="15.28515625" style="97" customWidth="1"/>
    <col min="8710" max="8712" width="8.85546875" style="97"/>
    <col min="8713" max="8713" width="43" style="97" customWidth="1"/>
    <col min="8714" max="8960" width="8.85546875" style="97"/>
    <col min="8961" max="8961" width="45.5703125" style="97" customWidth="1"/>
    <col min="8962" max="8963" width="11.5703125" style="97" customWidth="1"/>
    <col min="8964" max="8964" width="14.28515625" style="97" customWidth="1"/>
    <col min="8965" max="8965" width="15.28515625" style="97" customWidth="1"/>
    <col min="8966" max="8968" width="8.85546875" style="97"/>
    <col min="8969" max="8969" width="43" style="97" customWidth="1"/>
    <col min="8970" max="9216" width="8.85546875" style="97"/>
    <col min="9217" max="9217" width="45.5703125" style="97" customWidth="1"/>
    <col min="9218" max="9219" width="11.5703125" style="97" customWidth="1"/>
    <col min="9220" max="9220" width="14.28515625" style="97" customWidth="1"/>
    <col min="9221" max="9221" width="15.28515625" style="97" customWidth="1"/>
    <col min="9222" max="9224" width="8.85546875" style="97"/>
    <col min="9225" max="9225" width="43" style="97" customWidth="1"/>
    <col min="9226" max="9472" width="8.85546875" style="97"/>
    <col min="9473" max="9473" width="45.5703125" style="97" customWidth="1"/>
    <col min="9474" max="9475" width="11.5703125" style="97" customWidth="1"/>
    <col min="9476" max="9476" width="14.28515625" style="97" customWidth="1"/>
    <col min="9477" max="9477" width="15.28515625" style="97" customWidth="1"/>
    <col min="9478" max="9480" width="8.85546875" style="97"/>
    <col min="9481" max="9481" width="43" style="97" customWidth="1"/>
    <col min="9482" max="9728" width="8.85546875" style="97"/>
    <col min="9729" max="9729" width="45.5703125" style="97" customWidth="1"/>
    <col min="9730" max="9731" width="11.5703125" style="97" customWidth="1"/>
    <col min="9732" max="9732" width="14.28515625" style="97" customWidth="1"/>
    <col min="9733" max="9733" width="15.28515625" style="97" customWidth="1"/>
    <col min="9734" max="9736" width="8.85546875" style="97"/>
    <col min="9737" max="9737" width="43" style="97" customWidth="1"/>
    <col min="9738" max="9984" width="8.85546875" style="97"/>
    <col min="9985" max="9985" width="45.5703125" style="97" customWidth="1"/>
    <col min="9986" max="9987" width="11.5703125" style="97" customWidth="1"/>
    <col min="9988" max="9988" width="14.28515625" style="97" customWidth="1"/>
    <col min="9989" max="9989" width="15.28515625" style="97" customWidth="1"/>
    <col min="9990" max="9992" width="8.85546875" style="97"/>
    <col min="9993" max="9993" width="43" style="97" customWidth="1"/>
    <col min="9994" max="10240" width="8.85546875" style="97"/>
    <col min="10241" max="10241" width="45.5703125" style="97" customWidth="1"/>
    <col min="10242" max="10243" width="11.5703125" style="97" customWidth="1"/>
    <col min="10244" max="10244" width="14.28515625" style="97" customWidth="1"/>
    <col min="10245" max="10245" width="15.28515625" style="97" customWidth="1"/>
    <col min="10246" max="10248" width="8.85546875" style="97"/>
    <col min="10249" max="10249" width="43" style="97" customWidth="1"/>
    <col min="10250" max="10496" width="8.85546875" style="97"/>
    <col min="10497" max="10497" width="45.5703125" style="97" customWidth="1"/>
    <col min="10498" max="10499" width="11.5703125" style="97" customWidth="1"/>
    <col min="10500" max="10500" width="14.28515625" style="97" customWidth="1"/>
    <col min="10501" max="10501" width="15.28515625" style="97" customWidth="1"/>
    <col min="10502" max="10504" width="8.85546875" style="97"/>
    <col min="10505" max="10505" width="43" style="97" customWidth="1"/>
    <col min="10506" max="10752" width="8.85546875" style="97"/>
    <col min="10753" max="10753" width="45.5703125" style="97" customWidth="1"/>
    <col min="10754" max="10755" width="11.5703125" style="97" customWidth="1"/>
    <col min="10756" max="10756" width="14.28515625" style="97" customWidth="1"/>
    <col min="10757" max="10757" width="15.28515625" style="97" customWidth="1"/>
    <col min="10758" max="10760" width="8.85546875" style="97"/>
    <col min="10761" max="10761" width="43" style="97" customWidth="1"/>
    <col min="10762" max="11008" width="8.85546875" style="97"/>
    <col min="11009" max="11009" width="45.5703125" style="97" customWidth="1"/>
    <col min="11010" max="11011" width="11.5703125" style="97" customWidth="1"/>
    <col min="11012" max="11012" width="14.28515625" style="97" customWidth="1"/>
    <col min="11013" max="11013" width="15.28515625" style="97" customWidth="1"/>
    <col min="11014" max="11016" width="8.85546875" style="97"/>
    <col min="11017" max="11017" width="43" style="97" customWidth="1"/>
    <col min="11018" max="11264" width="8.85546875" style="97"/>
    <col min="11265" max="11265" width="45.5703125" style="97" customWidth="1"/>
    <col min="11266" max="11267" width="11.5703125" style="97" customWidth="1"/>
    <col min="11268" max="11268" width="14.28515625" style="97" customWidth="1"/>
    <col min="11269" max="11269" width="15.28515625" style="97" customWidth="1"/>
    <col min="11270" max="11272" width="8.85546875" style="97"/>
    <col min="11273" max="11273" width="43" style="97" customWidth="1"/>
    <col min="11274" max="11520" width="8.85546875" style="97"/>
    <col min="11521" max="11521" width="45.5703125" style="97" customWidth="1"/>
    <col min="11522" max="11523" width="11.5703125" style="97" customWidth="1"/>
    <col min="11524" max="11524" width="14.28515625" style="97" customWidth="1"/>
    <col min="11525" max="11525" width="15.28515625" style="97" customWidth="1"/>
    <col min="11526" max="11528" width="8.85546875" style="97"/>
    <col min="11529" max="11529" width="43" style="97" customWidth="1"/>
    <col min="11530" max="11776" width="8.85546875" style="97"/>
    <col min="11777" max="11777" width="45.5703125" style="97" customWidth="1"/>
    <col min="11778" max="11779" width="11.5703125" style="97" customWidth="1"/>
    <col min="11780" max="11780" width="14.28515625" style="97" customWidth="1"/>
    <col min="11781" max="11781" width="15.28515625" style="97" customWidth="1"/>
    <col min="11782" max="11784" width="8.85546875" style="97"/>
    <col min="11785" max="11785" width="43" style="97" customWidth="1"/>
    <col min="11786" max="12032" width="8.85546875" style="97"/>
    <col min="12033" max="12033" width="45.5703125" style="97" customWidth="1"/>
    <col min="12034" max="12035" width="11.5703125" style="97" customWidth="1"/>
    <col min="12036" max="12036" width="14.28515625" style="97" customWidth="1"/>
    <col min="12037" max="12037" width="15.28515625" style="97" customWidth="1"/>
    <col min="12038" max="12040" width="8.85546875" style="97"/>
    <col min="12041" max="12041" width="43" style="97" customWidth="1"/>
    <col min="12042" max="12288" width="8.85546875" style="97"/>
    <col min="12289" max="12289" width="45.5703125" style="97" customWidth="1"/>
    <col min="12290" max="12291" width="11.5703125" style="97" customWidth="1"/>
    <col min="12292" max="12292" width="14.28515625" style="97" customWidth="1"/>
    <col min="12293" max="12293" width="15.28515625" style="97" customWidth="1"/>
    <col min="12294" max="12296" width="8.85546875" style="97"/>
    <col min="12297" max="12297" width="43" style="97" customWidth="1"/>
    <col min="12298" max="12544" width="8.85546875" style="97"/>
    <col min="12545" max="12545" width="45.5703125" style="97" customWidth="1"/>
    <col min="12546" max="12547" width="11.5703125" style="97" customWidth="1"/>
    <col min="12548" max="12548" width="14.28515625" style="97" customWidth="1"/>
    <col min="12549" max="12549" width="15.28515625" style="97" customWidth="1"/>
    <col min="12550" max="12552" width="8.85546875" style="97"/>
    <col min="12553" max="12553" width="43" style="97" customWidth="1"/>
    <col min="12554" max="12800" width="8.85546875" style="97"/>
    <col min="12801" max="12801" width="45.5703125" style="97" customWidth="1"/>
    <col min="12802" max="12803" width="11.5703125" style="97" customWidth="1"/>
    <col min="12804" max="12804" width="14.28515625" style="97" customWidth="1"/>
    <col min="12805" max="12805" width="15.28515625" style="97" customWidth="1"/>
    <col min="12806" max="12808" width="8.85546875" style="97"/>
    <col min="12809" max="12809" width="43" style="97" customWidth="1"/>
    <col min="12810" max="13056" width="8.85546875" style="97"/>
    <col min="13057" max="13057" width="45.5703125" style="97" customWidth="1"/>
    <col min="13058" max="13059" width="11.5703125" style="97" customWidth="1"/>
    <col min="13060" max="13060" width="14.28515625" style="97" customWidth="1"/>
    <col min="13061" max="13061" width="15.28515625" style="97" customWidth="1"/>
    <col min="13062" max="13064" width="8.85546875" style="97"/>
    <col min="13065" max="13065" width="43" style="97" customWidth="1"/>
    <col min="13066" max="13312" width="8.85546875" style="97"/>
    <col min="13313" max="13313" width="45.5703125" style="97" customWidth="1"/>
    <col min="13314" max="13315" width="11.5703125" style="97" customWidth="1"/>
    <col min="13316" max="13316" width="14.28515625" style="97" customWidth="1"/>
    <col min="13317" max="13317" width="15.28515625" style="97" customWidth="1"/>
    <col min="13318" max="13320" width="8.85546875" style="97"/>
    <col min="13321" max="13321" width="43" style="97" customWidth="1"/>
    <col min="13322" max="13568" width="8.85546875" style="97"/>
    <col min="13569" max="13569" width="45.5703125" style="97" customWidth="1"/>
    <col min="13570" max="13571" width="11.5703125" style="97" customWidth="1"/>
    <col min="13572" max="13572" width="14.28515625" style="97" customWidth="1"/>
    <col min="13573" max="13573" width="15.28515625" style="97" customWidth="1"/>
    <col min="13574" max="13576" width="8.85546875" style="97"/>
    <col min="13577" max="13577" width="43" style="97" customWidth="1"/>
    <col min="13578" max="13824" width="8.85546875" style="97"/>
    <col min="13825" max="13825" width="45.5703125" style="97" customWidth="1"/>
    <col min="13826" max="13827" width="11.5703125" style="97" customWidth="1"/>
    <col min="13828" max="13828" width="14.28515625" style="97" customWidth="1"/>
    <col min="13829" max="13829" width="15.28515625" style="97" customWidth="1"/>
    <col min="13830" max="13832" width="8.85546875" style="97"/>
    <col min="13833" max="13833" width="43" style="97" customWidth="1"/>
    <col min="13834" max="14080" width="8.85546875" style="97"/>
    <col min="14081" max="14081" width="45.5703125" style="97" customWidth="1"/>
    <col min="14082" max="14083" width="11.5703125" style="97" customWidth="1"/>
    <col min="14084" max="14084" width="14.28515625" style="97" customWidth="1"/>
    <col min="14085" max="14085" width="15.28515625" style="97" customWidth="1"/>
    <col min="14086" max="14088" width="8.85546875" style="97"/>
    <col min="14089" max="14089" width="43" style="97" customWidth="1"/>
    <col min="14090" max="14336" width="8.85546875" style="97"/>
    <col min="14337" max="14337" width="45.5703125" style="97" customWidth="1"/>
    <col min="14338" max="14339" width="11.5703125" style="97" customWidth="1"/>
    <col min="14340" max="14340" width="14.28515625" style="97" customWidth="1"/>
    <col min="14341" max="14341" width="15.28515625" style="97" customWidth="1"/>
    <col min="14342" max="14344" width="8.85546875" style="97"/>
    <col min="14345" max="14345" width="43" style="97" customWidth="1"/>
    <col min="14346" max="14592" width="8.85546875" style="97"/>
    <col min="14593" max="14593" width="45.5703125" style="97" customWidth="1"/>
    <col min="14594" max="14595" width="11.5703125" style="97" customWidth="1"/>
    <col min="14596" max="14596" width="14.28515625" style="97" customWidth="1"/>
    <col min="14597" max="14597" width="15.28515625" style="97" customWidth="1"/>
    <col min="14598" max="14600" width="8.85546875" style="97"/>
    <col min="14601" max="14601" width="43" style="97" customWidth="1"/>
    <col min="14602" max="14848" width="8.85546875" style="97"/>
    <col min="14849" max="14849" width="45.5703125" style="97" customWidth="1"/>
    <col min="14850" max="14851" width="11.5703125" style="97" customWidth="1"/>
    <col min="14852" max="14852" width="14.28515625" style="97" customWidth="1"/>
    <col min="14853" max="14853" width="15.28515625" style="97" customWidth="1"/>
    <col min="14854" max="14856" width="8.85546875" style="97"/>
    <col min="14857" max="14857" width="43" style="97" customWidth="1"/>
    <col min="14858" max="15104" width="8.85546875" style="97"/>
    <col min="15105" max="15105" width="45.5703125" style="97" customWidth="1"/>
    <col min="15106" max="15107" width="11.5703125" style="97" customWidth="1"/>
    <col min="15108" max="15108" width="14.28515625" style="97" customWidth="1"/>
    <col min="15109" max="15109" width="15.28515625" style="97" customWidth="1"/>
    <col min="15110" max="15112" width="8.85546875" style="97"/>
    <col min="15113" max="15113" width="43" style="97" customWidth="1"/>
    <col min="15114" max="15360" width="8.85546875" style="97"/>
    <col min="15361" max="15361" width="45.5703125" style="97" customWidth="1"/>
    <col min="15362" max="15363" width="11.5703125" style="97" customWidth="1"/>
    <col min="15364" max="15364" width="14.28515625" style="97" customWidth="1"/>
    <col min="15365" max="15365" width="15.28515625" style="97" customWidth="1"/>
    <col min="15366" max="15368" width="8.85546875" style="97"/>
    <col min="15369" max="15369" width="43" style="97" customWidth="1"/>
    <col min="15370" max="15616" width="8.85546875" style="97"/>
    <col min="15617" max="15617" width="45.5703125" style="97" customWidth="1"/>
    <col min="15618" max="15619" width="11.5703125" style="97" customWidth="1"/>
    <col min="15620" max="15620" width="14.28515625" style="97" customWidth="1"/>
    <col min="15621" max="15621" width="15.28515625" style="97" customWidth="1"/>
    <col min="15622" max="15624" width="8.85546875" style="97"/>
    <col min="15625" max="15625" width="43" style="97" customWidth="1"/>
    <col min="15626" max="15872" width="8.85546875" style="97"/>
    <col min="15873" max="15873" width="45.5703125" style="97" customWidth="1"/>
    <col min="15874" max="15875" width="11.5703125" style="97" customWidth="1"/>
    <col min="15876" max="15876" width="14.28515625" style="97" customWidth="1"/>
    <col min="15877" max="15877" width="15.28515625" style="97" customWidth="1"/>
    <col min="15878" max="15880" width="8.85546875" style="97"/>
    <col min="15881" max="15881" width="43" style="97" customWidth="1"/>
    <col min="15882" max="16128" width="8.85546875" style="97"/>
    <col min="16129" max="16129" width="45.5703125" style="97" customWidth="1"/>
    <col min="16130" max="16131" width="11.5703125" style="97" customWidth="1"/>
    <col min="16132" max="16132" width="14.28515625" style="97" customWidth="1"/>
    <col min="16133" max="16133" width="15.28515625" style="97" customWidth="1"/>
    <col min="16134" max="16136" width="8.85546875" style="97"/>
    <col min="16137" max="16137" width="43" style="97" customWidth="1"/>
    <col min="16138" max="16384" width="8.85546875" style="97"/>
  </cols>
  <sheetData>
    <row r="1" spans="1:11" s="88" customFormat="1" ht="41.25" customHeight="1" x14ac:dyDescent="0.3">
      <c r="A1" s="331" t="s">
        <v>155</v>
      </c>
      <c r="B1" s="331"/>
      <c r="C1" s="331"/>
      <c r="D1" s="331"/>
      <c r="E1" s="331"/>
    </row>
    <row r="2" spans="1:11" s="88" customFormat="1" ht="21.75" customHeight="1" x14ac:dyDescent="0.3">
      <c r="A2" s="332" t="s">
        <v>52</v>
      </c>
      <c r="B2" s="332"/>
      <c r="C2" s="332"/>
      <c r="D2" s="332"/>
      <c r="E2" s="332"/>
    </row>
    <row r="3" spans="1:11" s="90" customFormat="1" ht="12" customHeight="1" thickBot="1" x14ac:dyDescent="0.25">
      <c r="A3" s="89"/>
      <c r="B3" s="89"/>
      <c r="C3" s="89"/>
      <c r="D3" s="89"/>
      <c r="E3" s="89"/>
    </row>
    <row r="4" spans="1:11" s="90" customFormat="1" ht="21" customHeight="1" x14ac:dyDescent="0.2">
      <c r="A4" s="333"/>
      <c r="B4" s="335" t="s">
        <v>53</v>
      </c>
      <c r="C4" s="337" t="s">
        <v>119</v>
      </c>
      <c r="D4" s="339" t="s">
        <v>28</v>
      </c>
      <c r="E4" s="340"/>
    </row>
    <row r="5" spans="1:11" s="90" customFormat="1" ht="26.25" customHeight="1" x14ac:dyDescent="0.2">
      <c r="A5" s="334"/>
      <c r="B5" s="336"/>
      <c r="C5" s="338"/>
      <c r="D5" s="313" t="s">
        <v>13</v>
      </c>
      <c r="E5" s="305" t="s">
        <v>54</v>
      </c>
    </row>
    <row r="6" spans="1:11" s="94" customFormat="1" ht="34.5" customHeight="1" x14ac:dyDescent="0.2">
      <c r="A6" s="91" t="s">
        <v>55</v>
      </c>
      <c r="B6" s="92">
        <f>SUM(B7:B25)</f>
        <v>856</v>
      </c>
      <c r="C6" s="93">
        <f>SUM(C7:C25)</f>
        <v>2032</v>
      </c>
      <c r="D6" s="311" t="s">
        <v>168</v>
      </c>
      <c r="E6" s="306">
        <f t="shared" ref="E6:E11" si="0">C6-B6</f>
        <v>1176</v>
      </c>
    </row>
    <row r="7" spans="1:11" ht="39.75" customHeight="1" x14ac:dyDescent="0.2">
      <c r="A7" s="95" t="s">
        <v>56</v>
      </c>
      <c r="B7" s="307">
        <v>54</v>
      </c>
      <c r="C7" s="301">
        <v>56</v>
      </c>
      <c r="D7" s="311">
        <f>ROUND(C7/B7*100,1)</f>
        <v>103.7</v>
      </c>
      <c r="E7" s="306">
        <f t="shared" si="0"/>
        <v>2</v>
      </c>
      <c r="F7" s="94"/>
      <c r="G7" s="96"/>
      <c r="I7" s="98"/>
    </row>
    <row r="8" spans="1:11" ht="44.25" customHeight="1" x14ac:dyDescent="0.2">
      <c r="A8" s="95" t="s">
        <v>57</v>
      </c>
      <c r="B8" s="191">
        <v>65</v>
      </c>
      <c r="C8" s="301">
        <v>247</v>
      </c>
      <c r="D8" s="311" t="s">
        <v>173</v>
      </c>
      <c r="E8" s="306">
        <f t="shared" si="0"/>
        <v>182</v>
      </c>
      <c r="F8" s="94"/>
      <c r="G8" s="192"/>
      <c r="H8" s="193"/>
      <c r="I8" s="194"/>
    </row>
    <row r="9" spans="1:11" s="99" customFormat="1" ht="27" customHeight="1" x14ac:dyDescent="0.2">
      <c r="A9" s="95" t="s">
        <v>58</v>
      </c>
      <c r="B9" s="176"/>
      <c r="C9" s="301">
        <v>2</v>
      </c>
      <c r="D9" s="311">
        <v>0</v>
      </c>
      <c r="E9" s="306">
        <f t="shared" si="0"/>
        <v>2</v>
      </c>
      <c r="F9" s="94"/>
      <c r="G9" s="96"/>
      <c r="H9" s="97"/>
      <c r="I9" s="98"/>
    </row>
    <row r="10" spans="1:11" ht="43.5" customHeight="1" x14ac:dyDescent="0.2">
      <c r="A10" s="95" t="s">
        <v>59</v>
      </c>
      <c r="B10" s="175"/>
      <c r="C10" s="301">
        <v>345</v>
      </c>
      <c r="D10" s="311">
        <v>0</v>
      </c>
      <c r="E10" s="306">
        <f t="shared" si="0"/>
        <v>345</v>
      </c>
      <c r="F10" s="94"/>
      <c r="G10" s="96"/>
      <c r="I10" s="98"/>
      <c r="K10" s="100"/>
    </row>
    <row r="11" spans="1:11" ht="42" customHeight="1" x14ac:dyDescent="0.2">
      <c r="A11" s="95" t="s">
        <v>60</v>
      </c>
      <c r="B11" s="174">
        <v>41</v>
      </c>
      <c r="C11" s="301">
        <v>2</v>
      </c>
      <c r="D11" s="311">
        <f>ROUND(C11/B11*100,1)</f>
        <v>4.9000000000000004</v>
      </c>
      <c r="E11" s="306">
        <f t="shared" si="0"/>
        <v>-39</v>
      </c>
      <c r="F11" s="94"/>
      <c r="G11" s="96"/>
      <c r="I11" s="98"/>
    </row>
    <row r="12" spans="1:11" ht="19.5" customHeight="1" x14ac:dyDescent="0.2">
      <c r="A12" s="95" t="s">
        <v>61</v>
      </c>
      <c r="B12" s="174"/>
      <c r="C12" s="301"/>
      <c r="D12" s="311"/>
      <c r="E12" s="306"/>
      <c r="F12" s="94"/>
      <c r="G12" s="96"/>
      <c r="I12" s="101"/>
    </row>
    <row r="13" spans="1:11" ht="41.25" customHeight="1" x14ac:dyDescent="0.2">
      <c r="A13" s="95" t="s">
        <v>62</v>
      </c>
      <c r="B13" s="174"/>
      <c r="C13" s="301"/>
      <c r="D13" s="311"/>
      <c r="E13" s="306"/>
      <c r="F13" s="94"/>
      <c r="G13" s="96"/>
      <c r="I13" s="98"/>
    </row>
    <row r="14" spans="1:11" ht="41.25" customHeight="1" x14ac:dyDescent="0.2">
      <c r="A14" s="95" t="s">
        <v>63</v>
      </c>
      <c r="B14" s="174">
        <v>3</v>
      </c>
      <c r="C14" s="301"/>
      <c r="D14" s="311">
        <f>ROUND(C14/B14*100,1)</f>
        <v>0</v>
      </c>
      <c r="E14" s="306">
        <f>C14-B14</f>
        <v>-3</v>
      </c>
      <c r="F14" s="94"/>
      <c r="G14" s="96"/>
      <c r="I14" s="98"/>
    </row>
    <row r="15" spans="1:11" ht="42" customHeight="1" x14ac:dyDescent="0.2">
      <c r="A15" s="95" t="s">
        <v>64</v>
      </c>
      <c r="B15" s="174"/>
      <c r="C15" s="301"/>
      <c r="D15" s="311"/>
      <c r="E15" s="306"/>
      <c r="F15" s="94"/>
      <c r="G15" s="96"/>
      <c r="I15" s="98"/>
    </row>
    <row r="16" spans="1:11" ht="23.25" customHeight="1" x14ac:dyDescent="0.2">
      <c r="A16" s="95" t="s">
        <v>65</v>
      </c>
      <c r="B16" s="174">
        <v>80</v>
      </c>
      <c r="C16" s="301">
        <v>18</v>
      </c>
      <c r="D16" s="311">
        <f>ROUND(C16/B16*100,1)</f>
        <v>22.5</v>
      </c>
      <c r="E16" s="306">
        <f>C16-B16</f>
        <v>-62</v>
      </c>
      <c r="F16" s="94"/>
      <c r="G16" s="96"/>
      <c r="I16" s="98"/>
    </row>
    <row r="17" spans="1:9" ht="22.5" customHeight="1" x14ac:dyDescent="0.2">
      <c r="A17" s="95" t="s">
        <v>66</v>
      </c>
      <c r="B17" s="174"/>
      <c r="C17" s="301"/>
      <c r="D17" s="311"/>
      <c r="E17" s="306"/>
      <c r="F17" s="94"/>
      <c r="G17" s="96"/>
      <c r="I17" s="98"/>
    </row>
    <row r="18" spans="1:9" ht="22.5" customHeight="1" x14ac:dyDescent="0.2">
      <c r="A18" s="95" t="s">
        <v>67</v>
      </c>
      <c r="B18" s="174"/>
      <c r="C18" s="301"/>
      <c r="D18" s="311"/>
      <c r="E18" s="306"/>
      <c r="F18" s="94"/>
      <c r="G18" s="96"/>
      <c r="I18" s="98"/>
    </row>
    <row r="19" spans="1:9" ht="38.25" customHeight="1" x14ac:dyDescent="0.2">
      <c r="A19" s="95" t="s">
        <v>68</v>
      </c>
      <c r="B19" s="177">
        <v>126</v>
      </c>
      <c r="C19" s="301">
        <v>28</v>
      </c>
      <c r="D19" s="311">
        <f>ROUND(C19/B19*100,1)</f>
        <v>22.2</v>
      </c>
      <c r="E19" s="306">
        <f>C19-B19</f>
        <v>-98</v>
      </c>
      <c r="F19" s="94"/>
      <c r="G19" s="96"/>
      <c r="I19" s="102"/>
    </row>
    <row r="20" spans="1:9" ht="35.25" customHeight="1" x14ac:dyDescent="0.2">
      <c r="A20" s="95" t="s">
        <v>69</v>
      </c>
      <c r="B20" s="174"/>
      <c r="C20" s="302"/>
      <c r="D20" s="311"/>
      <c r="E20" s="306"/>
      <c r="F20" s="94"/>
      <c r="G20" s="96"/>
      <c r="I20" s="98"/>
    </row>
    <row r="21" spans="1:9" ht="41.25" customHeight="1" x14ac:dyDescent="0.2">
      <c r="A21" s="95" t="s">
        <v>70</v>
      </c>
      <c r="B21" s="177">
        <v>157</v>
      </c>
      <c r="C21" s="301">
        <v>155</v>
      </c>
      <c r="D21" s="311">
        <f>ROUND(C21/B21*100,1)</f>
        <v>98.7</v>
      </c>
      <c r="E21" s="306">
        <f>C21-B21</f>
        <v>-2</v>
      </c>
      <c r="F21" s="94"/>
      <c r="G21" s="96"/>
      <c r="I21" s="98"/>
    </row>
    <row r="22" spans="1:9" ht="19.5" customHeight="1" x14ac:dyDescent="0.2">
      <c r="A22" s="95" t="s">
        <v>71</v>
      </c>
      <c r="B22" s="174">
        <v>3</v>
      </c>
      <c r="C22" s="302">
        <v>376</v>
      </c>
      <c r="D22" s="311" t="s">
        <v>174</v>
      </c>
      <c r="E22" s="306">
        <f>C22-B22</f>
        <v>373</v>
      </c>
      <c r="F22" s="94"/>
      <c r="G22" s="96"/>
      <c r="I22" s="98"/>
    </row>
    <row r="23" spans="1:9" ht="39" customHeight="1" x14ac:dyDescent="0.2">
      <c r="A23" s="142" t="s">
        <v>72</v>
      </c>
      <c r="B23" s="177">
        <v>326</v>
      </c>
      <c r="C23" s="303">
        <v>780</v>
      </c>
      <c r="D23" s="311" t="s">
        <v>168</v>
      </c>
      <c r="E23" s="306">
        <f>C23-B23</f>
        <v>454</v>
      </c>
      <c r="F23" s="94"/>
      <c r="G23" s="96"/>
      <c r="I23" s="98"/>
    </row>
    <row r="24" spans="1:9" ht="38.25" customHeight="1" x14ac:dyDescent="0.2">
      <c r="A24" s="142" t="s">
        <v>73</v>
      </c>
      <c r="B24" s="174">
        <v>1</v>
      </c>
      <c r="C24" s="304">
        <v>23</v>
      </c>
      <c r="D24" s="311" t="s">
        <v>175</v>
      </c>
      <c r="E24" s="306">
        <f>C24-B24</f>
        <v>22</v>
      </c>
      <c r="F24" s="94"/>
      <c r="G24" s="96"/>
      <c r="I24" s="98"/>
    </row>
    <row r="25" spans="1:9" ht="22.5" customHeight="1" thickBot="1" x14ac:dyDescent="0.35">
      <c r="A25" s="143" t="s">
        <v>74</v>
      </c>
      <c r="B25" s="308"/>
      <c r="C25" s="310"/>
      <c r="D25" s="312"/>
      <c r="E25" s="309"/>
      <c r="F25" s="94"/>
      <c r="G25" s="96"/>
      <c r="I25" s="98"/>
    </row>
    <row r="26" spans="1:9" ht="15.75" x14ac:dyDescent="0.2">
      <c r="A26" s="103"/>
      <c r="B26" s="140"/>
      <c r="C26" s="103"/>
      <c r="D26" s="103"/>
      <c r="E26" s="103"/>
      <c r="I26" s="98"/>
    </row>
    <row r="27" spans="1:9" x14ac:dyDescent="0.2">
      <c r="A27" s="103"/>
      <c r="B27" s="141"/>
      <c r="C27" s="103"/>
      <c r="D27" s="103"/>
      <c r="E27" s="103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21"/>
  <sheetViews>
    <sheetView view="pageBreakPreview" zoomScale="75" zoomScaleNormal="75" zoomScaleSheetLayoutView="75" workbookViewId="0">
      <selection activeCell="D16" sqref="D16"/>
    </sheetView>
  </sheetViews>
  <sheetFormatPr defaultColWidth="8.85546875" defaultRowHeight="12.75" x14ac:dyDescent="0.2"/>
  <cols>
    <col min="1" max="1" width="52.85546875" style="97" customWidth="1"/>
    <col min="2" max="2" width="21.28515625" style="97" customWidth="1"/>
    <col min="3" max="5" width="22" style="97" customWidth="1"/>
    <col min="6" max="6" width="8.85546875" style="97"/>
    <col min="7" max="7" width="10.85546875" style="97" bestFit="1" customWidth="1"/>
    <col min="8" max="256" width="8.85546875" style="97"/>
    <col min="257" max="257" width="52.85546875" style="97" customWidth="1"/>
    <col min="258" max="258" width="21.28515625" style="97" customWidth="1"/>
    <col min="259" max="260" width="22" style="97" customWidth="1"/>
    <col min="261" max="261" width="21.5703125" style="97" customWidth="1"/>
    <col min="262" max="262" width="8.85546875" style="97"/>
    <col min="263" max="263" width="10.85546875" style="97" bestFit="1" customWidth="1"/>
    <col min="264" max="512" width="8.85546875" style="97"/>
    <col min="513" max="513" width="52.85546875" style="97" customWidth="1"/>
    <col min="514" max="514" width="21.28515625" style="97" customWidth="1"/>
    <col min="515" max="516" width="22" style="97" customWidth="1"/>
    <col min="517" max="517" width="21.5703125" style="97" customWidth="1"/>
    <col min="518" max="518" width="8.85546875" style="97"/>
    <col min="519" max="519" width="10.85546875" style="97" bestFit="1" customWidth="1"/>
    <col min="520" max="768" width="8.85546875" style="97"/>
    <col min="769" max="769" width="52.85546875" style="97" customWidth="1"/>
    <col min="770" max="770" width="21.28515625" style="97" customWidth="1"/>
    <col min="771" max="772" width="22" style="97" customWidth="1"/>
    <col min="773" max="773" width="21.5703125" style="97" customWidth="1"/>
    <col min="774" max="774" width="8.85546875" style="97"/>
    <col min="775" max="775" width="10.85546875" style="97" bestFit="1" customWidth="1"/>
    <col min="776" max="1024" width="8.85546875" style="97"/>
    <col min="1025" max="1025" width="52.85546875" style="97" customWidth="1"/>
    <col min="1026" max="1026" width="21.28515625" style="97" customWidth="1"/>
    <col min="1027" max="1028" width="22" style="97" customWidth="1"/>
    <col min="1029" max="1029" width="21.5703125" style="97" customWidth="1"/>
    <col min="1030" max="1030" width="8.85546875" style="97"/>
    <col min="1031" max="1031" width="10.85546875" style="97" bestFit="1" customWidth="1"/>
    <col min="1032" max="1280" width="8.85546875" style="97"/>
    <col min="1281" max="1281" width="52.85546875" style="97" customWidth="1"/>
    <col min="1282" max="1282" width="21.28515625" style="97" customWidth="1"/>
    <col min="1283" max="1284" width="22" style="97" customWidth="1"/>
    <col min="1285" max="1285" width="21.5703125" style="97" customWidth="1"/>
    <col min="1286" max="1286" width="8.85546875" style="97"/>
    <col min="1287" max="1287" width="10.85546875" style="97" bestFit="1" customWidth="1"/>
    <col min="1288" max="1536" width="8.85546875" style="97"/>
    <col min="1537" max="1537" width="52.85546875" style="97" customWidth="1"/>
    <col min="1538" max="1538" width="21.28515625" style="97" customWidth="1"/>
    <col min="1539" max="1540" width="22" style="97" customWidth="1"/>
    <col min="1541" max="1541" width="21.5703125" style="97" customWidth="1"/>
    <col min="1542" max="1542" width="8.85546875" style="97"/>
    <col min="1543" max="1543" width="10.85546875" style="97" bestFit="1" customWidth="1"/>
    <col min="1544" max="1792" width="8.85546875" style="97"/>
    <col min="1793" max="1793" width="52.85546875" style="97" customWidth="1"/>
    <col min="1794" max="1794" width="21.28515625" style="97" customWidth="1"/>
    <col min="1795" max="1796" width="22" style="97" customWidth="1"/>
    <col min="1797" max="1797" width="21.5703125" style="97" customWidth="1"/>
    <col min="1798" max="1798" width="8.85546875" style="97"/>
    <col min="1799" max="1799" width="10.85546875" style="97" bestFit="1" customWidth="1"/>
    <col min="1800" max="2048" width="8.85546875" style="97"/>
    <col min="2049" max="2049" width="52.85546875" style="97" customWidth="1"/>
    <col min="2050" max="2050" width="21.28515625" style="97" customWidth="1"/>
    <col min="2051" max="2052" width="22" style="97" customWidth="1"/>
    <col min="2053" max="2053" width="21.5703125" style="97" customWidth="1"/>
    <col min="2054" max="2054" width="8.85546875" style="97"/>
    <col min="2055" max="2055" width="10.85546875" style="97" bestFit="1" customWidth="1"/>
    <col min="2056" max="2304" width="8.85546875" style="97"/>
    <col min="2305" max="2305" width="52.85546875" style="97" customWidth="1"/>
    <col min="2306" max="2306" width="21.28515625" style="97" customWidth="1"/>
    <col min="2307" max="2308" width="22" style="97" customWidth="1"/>
    <col min="2309" max="2309" width="21.5703125" style="97" customWidth="1"/>
    <col min="2310" max="2310" width="8.85546875" style="97"/>
    <col min="2311" max="2311" width="10.85546875" style="97" bestFit="1" customWidth="1"/>
    <col min="2312" max="2560" width="8.85546875" style="97"/>
    <col min="2561" max="2561" width="52.85546875" style="97" customWidth="1"/>
    <col min="2562" max="2562" width="21.28515625" style="97" customWidth="1"/>
    <col min="2563" max="2564" width="22" style="97" customWidth="1"/>
    <col min="2565" max="2565" width="21.5703125" style="97" customWidth="1"/>
    <col min="2566" max="2566" width="8.85546875" style="97"/>
    <col min="2567" max="2567" width="10.85546875" style="97" bestFit="1" customWidth="1"/>
    <col min="2568" max="2816" width="8.85546875" style="97"/>
    <col min="2817" max="2817" width="52.85546875" style="97" customWidth="1"/>
    <col min="2818" max="2818" width="21.28515625" style="97" customWidth="1"/>
    <col min="2819" max="2820" width="22" style="97" customWidth="1"/>
    <col min="2821" max="2821" width="21.5703125" style="97" customWidth="1"/>
    <col min="2822" max="2822" width="8.85546875" style="97"/>
    <col min="2823" max="2823" width="10.85546875" style="97" bestFit="1" customWidth="1"/>
    <col min="2824" max="3072" width="8.85546875" style="97"/>
    <col min="3073" max="3073" width="52.85546875" style="97" customWidth="1"/>
    <col min="3074" max="3074" width="21.28515625" style="97" customWidth="1"/>
    <col min="3075" max="3076" width="22" style="97" customWidth="1"/>
    <col min="3077" max="3077" width="21.5703125" style="97" customWidth="1"/>
    <col min="3078" max="3078" width="8.85546875" style="97"/>
    <col min="3079" max="3079" width="10.85546875" style="97" bestFit="1" customWidth="1"/>
    <col min="3080" max="3328" width="8.85546875" style="97"/>
    <col min="3329" max="3329" width="52.85546875" style="97" customWidth="1"/>
    <col min="3330" max="3330" width="21.28515625" style="97" customWidth="1"/>
    <col min="3331" max="3332" width="22" style="97" customWidth="1"/>
    <col min="3333" max="3333" width="21.5703125" style="97" customWidth="1"/>
    <col min="3334" max="3334" width="8.85546875" style="97"/>
    <col min="3335" max="3335" width="10.85546875" style="97" bestFit="1" customWidth="1"/>
    <col min="3336" max="3584" width="8.85546875" style="97"/>
    <col min="3585" max="3585" width="52.85546875" style="97" customWidth="1"/>
    <col min="3586" max="3586" width="21.28515625" style="97" customWidth="1"/>
    <col min="3587" max="3588" width="22" style="97" customWidth="1"/>
    <col min="3589" max="3589" width="21.5703125" style="97" customWidth="1"/>
    <col min="3590" max="3590" width="8.85546875" style="97"/>
    <col min="3591" max="3591" width="10.85546875" style="97" bestFit="1" customWidth="1"/>
    <col min="3592" max="3840" width="8.85546875" style="97"/>
    <col min="3841" max="3841" width="52.85546875" style="97" customWidth="1"/>
    <col min="3842" max="3842" width="21.28515625" style="97" customWidth="1"/>
    <col min="3843" max="3844" width="22" style="97" customWidth="1"/>
    <col min="3845" max="3845" width="21.5703125" style="97" customWidth="1"/>
    <col min="3846" max="3846" width="8.85546875" style="97"/>
    <col min="3847" max="3847" width="10.85546875" style="97" bestFit="1" customWidth="1"/>
    <col min="3848" max="4096" width="8.85546875" style="97"/>
    <col min="4097" max="4097" width="52.85546875" style="97" customWidth="1"/>
    <col min="4098" max="4098" width="21.28515625" style="97" customWidth="1"/>
    <col min="4099" max="4100" width="22" style="97" customWidth="1"/>
    <col min="4101" max="4101" width="21.5703125" style="97" customWidth="1"/>
    <col min="4102" max="4102" width="8.85546875" style="97"/>
    <col min="4103" max="4103" width="10.85546875" style="97" bestFit="1" customWidth="1"/>
    <col min="4104" max="4352" width="8.85546875" style="97"/>
    <col min="4353" max="4353" width="52.85546875" style="97" customWidth="1"/>
    <col min="4354" max="4354" width="21.28515625" style="97" customWidth="1"/>
    <col min="4355" max="4356" width="22" style="97" customWidth="1"/>
    <col min="4357" max="4357" width="21.5703125" style="97" customWidth="1"/>
    <col min="4358" max="4358" width="8.85546875" style="97"/>
    <col min="4359" max="4359" width="10.85546875" style="97" bestFit="1" customWidth="1"/>
    <col min="4360" max="4608" width="8.85546875" style="97"/>
    <col min="4609" max="4609" width="52.85546875" style="97" customWidth="1"/>
    <col min="4610" max="4610" width="21.28515625" style="97" customWidth="1"/>
    <col min="4611" max="4612" width="22" style="97" customWidth="1"/>
    <col min="4613" max="4613" width="21.5703125" style="97" customWidth="1"/>
    <col min="4614" max="4614" width="8.85546875" style="97"/>
    <col min="4615" max="4615" width="10.85546875" style="97" bestFit="1" customWidth="1"/>
    <col min="4616" max="4864" width="8.85546875" style="97"/>
    <col min="4865" max="4865" width="52.85546875" style="97" customWidth="1"/>
    <col min="4866" max="4866" width="21.28515625" style="97" customWidth="1"/>
    <col min="4867" max="4868" width="22" style="97" customWidth="1"/>
    <col min="4869" max="4869" width="21.5703125" style="97" customWidth="1"/>
    <col min="4870" max="4870" width="8.85546875" style="97"/>
    <col min="4871" max="4871" width="10.85546875" style="97" bestFit="1" customWidth="1"/>
    <col min="4872" max="5120" width="8.85546875" style="97"/>
    <col min="5121" max="5121" width="52.85546875" style="97" customWidth="1"/>
    <col min="5122" max="5122" width="21.28515625" style="97" customWidth="1"/>
    <col min="5123" max="5124" width="22" style="97" customWidth="1"/>
    <col min="5125" max="5125" width="21.5703125" style="97" customWidth="1"/>
    <col min="5126" max="5126" width="8.85546875" style="97"/>
    <col min="5127" max="5127" width="10.85546875" style="97" bestFit="1" customWidth="1"/>
    <col min="5128" max="5376" width="8.85546875" style="97"/>
    <col min="5377" max="5377" width="52.85546875" style="97" customWidth="1"/>
    <col min="5378" max="5378" width="21.28515625" style="97" customWidth="1"/>
    <col min="5379" max="5380" width="22" style="97" customWidth="1"/>
    <col min="5381" max="5381" width="21.5703125" style="97" customWidth="1"/>
    <col min="5382" max="5382" width="8.85546875" style="97"/>
    <col min="5383" max="5383" width="10.85546875" style="97" bestFit="1" customWidth="1"/>
    <col min="5384" max="5632" width="8.85546875" style="97"/>
    <col min="5633" max="5633" width="52.85546875" style="97" customWidth="1"/>
    <col min="5634" max="5634" width="21.28515625" style="97" customWidth="1"/>
    <col min="5635" max="5636" width="22" style="97" customWidth="1"/>
    <col min="5637" max="5637" width="21.5703125" style="97" customWidth="1"/>
    <col min="5638" max="5638" width="8.85546875" style="97"/>
    <col min="5639" max="5639" width="10.85546875" style="97" bestFit="1" customWidth="1"/>
    <col min="5640" max="5888" width="8.85546875" style="97"/>
    <col min="5889" max="5889" width="52.85546875" style="97" customWidth="1"/>
    <col min="5890" max="5890" width="21.28515625" style="97" customWidth="1"/>
    <col min="5891" max="5892" width="22" style="97" customWidth="1"/>
    <col min="5893" max="5893" width="21.5703125" style="97" customWidth="1"/>
    <col min="5894" max="5894" width="8.85546875" style="97"/>
    <col min="5895" max="5895" width="10.85546875" style="97" bestFit="1" customWidth="1"/>
    <col min="5896" max="6144" width="8.85546875" style="97"/>
    <col min="6145" max="6145" width="52.85546875" style="97" customWidth="1"/>
    <col min="6146" max="6146" width="21.28515625" style="97" customWidth="1"/>
    <col min="6147" max="6148" width="22" style="97" customWidth="1"/>
    <col min="6149" max="6149" width="21.5703125" style="97" customWidth="1"/>
    <col min="6150" max="6150" width="8.85546875" style="97"/>
    <col min="6151" max="6151" width="10.85546875" style="97" bestFit="1" customWidth="1"/>
    <col min="6152" max="6400" width="8.85546875" style="97"/>
    <col min="6401" max="6401" width="52.85546875" style="97" customWidth="1"/>
    <col min="6402" max="6402" width="21.28515625" style="97" customWidth="1"/>
    <col min="6403" max="6404" width="22" style="97" customWidth="1"/>
    <col min="6405" max="6405" width="21.5703125" style="97" customWidth="1"/>
    <col min="6406" max="6406" width="8.85546875" style="97"/>
    <col min="6407" max="6407" width="10.85546875" style="97" bestFit="1" customWidth="1"/>
    <col min="6408" max="6656" width="8.85546875" style="97"/>
    <col min="6657" max="6657" width="52.85546875" style="97" customWidth="1"/>
    <col min="6658" max="6658" width="21.28515625" style="97" customWidth="1"/>
    <col min="6659" max="6660" width="22" style="97" customWidth="1"/>
    <col min="6661" max="6661" width="21.5703125" style="97" customWidth="1"/>
    <col min="6662" max="6662" width="8.85546875" style="97"/>
    <col min="6663" max="6663" width="10.85546875" style="97" bestFit="1" customWidth="1"/>
    <col min="6664" max="6912" width="8.85546875" style="97"/>
    <col min="6913" max="6913" width="52.85546875" style="97" customWidth="1"/>
    <col min="6914" max="6914" width="21.28515625" style="97" customWidth="1"/>
    <col min="6915" max="6916" width="22" style="97" customWidth="1"/>
    <col min="6917" max="6917" width="21.5703125" style="97" customWidth="1"/>
    <col min="6918" max="6918" width="8.85546875" style="97"/>
    <col min="6919" max="6919" width="10.85546875" style="97" bestFit="1" customWidth="1"/>
    <col min="6920" max="7168" width="8.85546875" style="97"/>
    <col min="7169" max="7169" width="52.85546875" style="97" customWidth="1"/>
    <col min="7170" max="7170" width="21.28515625" style="97" customWidth="1"/>
    <col min="7171" max="7172" width="22" style="97" customWidth="1"/>
    <col min="7173" max="7173" width="21.5703125" style="97" customWidth="1"/>
    <col min="7174" max="7174" width="8.85546875" style="97"/>
    <col min="7175" max="7175" width="10.85546875" style="97" bestFit="1" customWidth="1"/>
    <col min="7176" max="7424" width="8.85546875" style="97"/>
    <col min="7425" max="7425" width="52.85546875" style="97" customWidth="1"/>
    <col min="7426" max="7426" width="21.28515625" style="97" customWidth="1"/>
    <col min="7427" max="7428" width="22" style="97" customWidth="1"/>
    <col min="7429" max="7429" width="21.5703125" style="97" customWidth="1"/>
    <col min="7430" max="7430" width="8.85546875" style="97"/>
    <col min="7431" max="7431" width="10.85546875" style="97" bestFit="1" customWidth="1"/>
    <col min="7432" max="7680" width="8.85546875" style="97"/>
    <col min="7681" max="7681" width="52.85546875" style="97" customWidth="1"/>
    <col min="7682" max="7682" width="21.28515625" style="97" customWidth="1"/>
    <col min="7683" max="7684" width="22" style="97" customWidth="1"/>
    <col min="7685" max="7685" width="21.5703125" style="97" customWidth="1"/>
    <col min="7686" max="7686" width="8.85546875" style="97"/>
    <col min="7687" max="7687" width="10.85546875" style="97" bestFit="1" customWidth="1"/>
    <col min="7688" max="7936" width="8.85546875" style="97"/>
    <col min="7937" max="7937" width="52.85546875" style="97" customWidth="1"/>
    <col min="7938" max="7938" width="21.28515625" style="97" customWidth="1"/>
    <col min="7939" max="7940" width="22" style="97" customWidth="1"/>
    <col min="7941" max="7941" width="21.5703125" style="97" customWidth="1"/>
    <col min="7942" max="7942" width="8.85546875" style="97"/>
    <col min="7943" max="7943" width="10.85546875" style="97" bestFit="1" customWidth="1"/>
    <col min="7944" max="8192" width="8.85546875" style="97"/>
    <col min="8193" max="8193" width="52.85546875" style="97" customWidth="1"/>
    <col min="8194" max="8194" width="21.28515625" style="97" customWidth="1"/>
    <col min="8195" max="8196" width="22" style="97" customWidth="1"/>
    <col min="8197" max="8197" width="21.5703125" style="97" customWidth="1"/>
    <col min="8198" max="8198" width="8.85546875" style="97"/>
    <col min="8199" max="8199" width="10.85546875" style="97" bestFit="1" customWidth="1"/>
    <col min="8200" max="8448" width="8.85546875" style="97"/>
    <col min="8449" max="8449" width="52.85546875" style="97" customWidth="1"/>
    <col min="8450" max="8450" width="21.28515625" style="97" customWidth="1"/>
    <col min="8451" max="8452" width="22" style="97" customWidth="1"/>
    <col min="8453" max="8453" width="21.5703125" style="97" customWidth="1"/>
    <col min="8454" max="8454" width="8.85546875" style="97"/>
    <col min="8455" max="8455" width="10.85546875" style="97" bestFit="1" customWidth="1"/>
    <col min="8456" max="8704" width="8.85546875" style="97"/>
    <col min="8705" max="8705" width="52.85546875" style="97" customWidth="1"/>
    <col min="8706" max="8706" width="21.28515625" style="97" customWidth="1"/>
    <col min="8707" max="8708" width="22" style="97" customWidth="1"/>
    <col min="8709" max="8709" width="21.5703125" style="97" customWidth="1"/>
    <col min="8710" max="8710" width="8.85546875" style="97"/>
    <col min="8711" max="8711" width="10.85546875" style="97" bestFit="1" customWidth="1"/>
    <col min="8712" max="8960" width="8.85546875" style="97"/>
    <col min="8961" max="8961" width="52.85546875" style="97" customWidth="1"/>
    <col min="8962" max="8962" width="21.28515625" style="97" customWidth="1"/>
    <col min="8963" max="8964" width="22" style="97" customWidth="1"/>
    <col min="8965" max="8965" width="21.5703125" style="97" customWidth="1"/>
    <col min="8966" max="8966" width="8.85546875" style="97"/>
    <col min="8967" max="8967" width="10.85546875" style="97" bestFit="1" customWidth="1"/>
    <col min="8968" max="9216" width="8.85546875" style="97"/>
    <col min="9217" max="9217" width="52.85546875" style="97" customWidth="1"/>
    <col min="9218" max="9218" width="21.28515625" style="97" customWidth="1"/>
    <col min="9219" max="9220" width="22" style="97" customWidth="1"/>
    <col min="9221" max="9221" width="21.5703125" style="97" customWidth="1"/>
    <col min="9222" max="9222" width="8.85546875" style="97"/>
    <col min="9223" max="9223" width="10.85546875" style="97" bestFit="1" customWidth="1"/>
    <col min="9224" max="9472" width="8.85546875" style="97"/>
    <col min="9473" max="9473" width="52.85546875" style="97" customWidth="1"/>
    <col min="9474" max="9474" width="21.28515625" style="97" customWidth="1"/>
    <col min="9475" max="9476" width="22" style="97" customWidth="1"/>
    <col min="9477" max="9477" width="21.5703125" style="97" customWidth="1"/>
    <col min="9478" max="9478" width="8.85546875" style="97"/>
    <col min="9479" max="9479" width="10.85546875" style="97" bestFit="1" customWidth="1"/>
    <col min="9480" max="9728" width="8.85546875" style="97"/>
    <col min="9729" max="9729" width="52.85546875" style="97" customWidth="1"/>
    <col min="9730" max="9730" width="21.28515625" style="97" customWidth="1"/>
    <col min="9731" max="9732" width="22" style="97" customWidth="1"/>
    <col min="9733" max="9733" width="21.5703125" style="97" customWidth="1"/>
    <col min="9734" max="9734" width="8.85546875" style="97"/>
    <col min="9735" max="9735" width="10.85546875" style="97" bestFit="1" customWidth="1"/>
    <col min="9736" max="9984" width="8.85546875" style="97"/>
    <col min="9985" max="9985" width="52.85546875" style="97" customWidth="1"/>
    <col min="9986" max="9986" width="21.28515625" style="97" customWidth="1"/>
    <col min="9987" max="9988" width="22" style="97" customWidth="1"/>
    <col min="9989" max="9989" width="21.5703125" style="97" customWidth="1"/>
    <col min="9990" max="9990" width="8.85546875" style="97"/>
    <col min="9991" max="9991" width="10.85546875" style="97" bestFit="1" customWidth="1"/>
    <col min="9992" max="10240" width="8.85546875" style="97"/>
    <col min="10241" max="10241" width="52.85546875" style="97" customWidth="1"/>
    <col min="10242" max="10242" width="21.28515625" style="97" customWidth="1"/>
    <col min="10243" max="10244" width="22" style="97" customWidth="1"/>
    <col min="10245" max="10245" width="21.5703125" style="97" customWidth="1"/>
    <col min="10246" max="10246" width="8.85546875" style="97"/>
    <col min="10247" max="10247" width="10.85546875" style="97" bestFit="1" customWidth="1"/>
    <col min="10248" max="10496" width="8.85546875" style="97"/>
    <col min="10497" max="10497" width="52.85546875" style="97" customWidth="1"/>
    <col min="10498" max="10498" width="21.28515625" style="97" customWidth="1"/>
    <col min="10499" max="10500" width="22" style="97" customWidth="1"/>
    <col min="10501" max="10501" width="21.5703125" style="97" customWidth="1"/>
    <col min="10502" max="10502" width="8.85546875" style="97"/>
    <col min="10503" max="10503" width="10.85546875" style="97" bestFit="1" customWidth="1"/>
    <col min="10504" max="10752" width="8.85546875" style="97"/>
    <col min="10753" max="10753" width="52.85546875" style="97" customWidth="1"/>
    <col min="10754" max="10754" width="21.28515625" style="97" customWidth="1"/>
    <col min="10755" max="10756" width="22" style="97" customWidth="1"/>
    <col min="10757" max="10757" width="21.5703125" style="97" customWidth="1"/>
    <col min="10758" max="10758" width="8.85546875" style="97"/>
    <col min="10759" max="10759" width="10.85546875" style="97" bestFit="1" customWidth="1"/>
    <col min="10760" max="11008" width="8.85546875" style="97"/>
    <col min="11009" max="11009" width="52.85546875" style="97" customWidth="1"/>
    <col min="11010" max="11010" width="21.28515625" style="97" customWidth="1"/>
    <col min="11011" max="11012" width="22" style="97" customWidth="1"/>
    <col min="11013" max="11013" width="21.5703125" style="97" customWidth="1"/>
    <col min="11014" max="11014" width="8.85546875" style="97"/>
    <col min="11015" max="11015" width="10.85546875" style="97" bestFit="1" customWidth="1"/>
    <col min="11016" max="11264" width="8.85546875" style="97"/>
    <col min="11265" max="11265" width="52.85546875" style="97" customWidth="1"/>
    <col min="11266" max="11266" width="21.28515625" style="97" customWidth="1"/>
    <col min="11267" max="11268" width="22" style="97" customWidth="1"/>
    <col min="11269" max="11269" width="21.5703125" style="97" customWidth="1"/>
    <col min="11270" max="11270" width="8.85546875" style="97"/>
    <col min="11271" max="11271" width="10.85546875" style="97" bestFit="1" customWidth="1"/>
    <col min="11272" max="11520" width="8.85546875" style="97"/>
    <col min="11521" max="11521" width="52.85546875" style="97" customWidth="1"/>
    <col min="11522" max="11522" width="21.28515625" style="97" customWidth="1"/>
    <col min="11523" max="11524" width="22" style="97" customWidth="1"/>
    <col min="11525" max="11525" width="21.5703125" style="97" customWidth="1"/>
    <col min="11526" max="11526" width="8.85546875" style="97"/>
    <col min="11527" max="11527" width="10.85546875" style="97" bestFit="1" customWidth="1"/>
    <col min="11528" max="11776" width="8.85546875" style="97"/>
    <col min="11777" max="11777" width="52.85546875" style="97" customWidth="1"/>
    <col min="11778" max="11778" width="21.28515625" style="97" customWidth="1"/>
    <col min="11779" max="11780" width="22" style="97" customWidth="1"/>
    <col min="11781" max="11781" width="21.5703125" style="97" customWidth="1"/>
    <col min="11782" max="11782" width="8.85546875" style="97"/>
    <col min="11783" max="11783" width="10.85546875" style="97" bestFit="1" customWidth="1"/>
    <col min="11784" max="12032" width="8.85546875" style="97"/>
    <col min="12033" max="12033" width="52.85546875" style="97" customWidth="1"/>
    <col min="12034" max="12034" width="21.28515625" style="97" customWidth="1"/>
    <col min="12035" max="12036" width="22" style="97" customWidth="1"/>
    <col min="12037" max="12037" width="21.5703125" style="97" customWidth="1"/>
    <col min="12038" max="12038" width="8.85546875" style="97"/>
    <col min="12039" max="12039" width="10.85546875" style="97" bestFit="1" customWidth="1"/>
    <col min="12040" max="12288" width="8.85546875" style="97"/>
    <col min="12289" max="12289" width="52.85546875" style="97" customWidth="1"/>
    <col min="12290" max="12290" width="21.28515625" style="97" customWidth="1"/>
    <col min="12291" max="12292" width="22" style="97" customWidth="1"/>
    <col min="12293" max="12293" width="21.5703125" style="97" customWidth="1"/>
    <col min="12294" max="12294" width="8.85546875" style="97"/>
    <col min="12295" max="12295" width="10.85546875" style="97" bestFit="1" customWidth="1"/>
    <col min="12296" max="12544" width="8.85546875" style="97"/>
    <col min="12545" max="12545" width="52.85546875" style="97" customWidth="1"/>
    <col min="12546" max="12546" width="21.28515625" style="97" customWidth="1"/>
    <col min="12547" max="12548" width="22" style="97" customWidth="1"/>
    <col min="12549" max="12549" width="21.5703125" style="97" customWidth="1"/>
    <col min="12550" max="12550" width="8.85546875" style="97"/>
    <col min="12551" max="12551" width="10.85546875" style="97" bestFit="1" customWidth="1"/>
    <col min="12552" max="12800" width="8.85546875" style="97"/>
    <col min="12801" max="12801" width="52.85546875" style="97" customWidth="1"/>
    <col min="12802" max="12802" width="21.28515625" style="97" customWidth="1"/>
    <col min="12803" max="12804" width="22" style="97" customWidth="1"/>
    <col min="12805" max="12805" width="21.5703125" style="97" customWidth="1"/>
    <col min="12806" max="12806" width="8.85546875" style="97"/>
    <col min="12807" max="12807" width="10.85546875" style="97" bestFit="1" customWidth="1"/>
    <col min="12808" max="13056" width="8.85546875" style="97"/>
    <col min="13057" max="13057" width="52.85546875" style="97" customWidth="1"/>
    <col min="13058" max="13058" width="21.28515625" style="97" customWidth="1"/>
    <col min="13059" max="13060" width="22" style="97" customWidth="1"/>
    <col min="13061" max="13061" width="21.5703125" style="97" customWidth="1"/>
    <col min="13062" max="13062" width="8.85546875" style="97"/>
    <col min="13063" max="13063" width="10.85546875" style="97" bestFit="1" customWidth="1"/>
    <col min="13064" max="13312" width="8.85546875" style="97"/>
    <col min="13313" max="13313" width="52.85546875" style="97" customWidth="1"/>
    <col min="13314" max="13314" width="21.28515625" style="97" customWidth="1"/>
    <col min="13315" max="13316" width="22" style="97" customWidth="1"/>
    <col min="13317" max="13317" width="21.5703125" style="97" customWidth="1"/>
    <col min="13318" max="13318" width="8.85546875" style="97"/>
    <col min="13319" max="13319" width="10.85546875" style="97" bestFit="1" customWidth="1"/>
    <col min="13320" max="13568" width="8.85546875" style="97"/>
    <col min="13569" max="13569" width="52.85546875" style="97" customWidth="1"/>
    <col min="13570" max="13570" width="21.28515625" style="97" customWidth="1"/>
    <col min="13571" max="13572" width="22" style="97" customWidth="1"/>
    <col min="13573" max="13573" width="21.5703125" style="97" customWidth="1"/>
    <col min="13574" max="13574" width="8.85546875" style="97"/>
    <col min="13575" max="13575" width="10.85546875" style="97" bestFit="1" customWidth="1"/>
    <col min="13576" max="13824" width="8.85546875" style="97"/>
    <col min="13825" max="13825" width="52.85546875" style="97" customWidth="1"/>
    <col min="13826" max="13826" width="21.28515625" style="97" customWidth="1"/>
    <col min="13827" max="13828" width="22" style="97" customWidth="1"/>
    <col min="13829" max="13829" width="21.5703125" style="97" customWidth="1"/>
    <col min="13830" max="13830" width="8.85546875" style="97"/>
    <col min="13831" max="13831" width="10.85546875" style="97" bestFit="1" customWidth="1"/>
    <col min="13832" max="14080" width="8.85546875" style="97"/>
    <col min="14081" max="14081" width="52.85546875" style="97" customWidth="1"/>
    <col min="14082" max="14082" width="21.28515625" style="97" customWidth="1"/>
    <col min="14083" max="14084" width="22" style="97" customWidth="1"/>
    <col min="14085" max="14085" width="21.5703125" style="97" customWidth="1"/>
    <col min="14086" max="14086" width="8.85546875" style="97"/>
    <col min="14087" max="14087" width="10.85546875" style="97" bestFit="1" customWidth="1"/>
    <col min="14088" max="14336" width="8.85546875" style="97"/>
    <col min="14337" max="14337" width="52.85546875" style="97" customWidth="1"/>
    <col min="14338" max="14338" width="21.28515625" style="97" customWidth="1"/>
    <col min="14339" max="14340" width="22" style="97" customWidth="1"/>
    <col min="14341" max="14341" width="21.5703125" style="97" customWidth="1"/>
    <col min="14342" max="14342" width="8.85546875" style="97"/>
    <col min="14343" max="14343" width="10.85546875" style="97" bestFit="1" customWidth="1"/>
    <col min="14344" max="14592" width="8.85546875" style="97"/>
    <col min="14593" max="14593" width="52.85546875" style="97" customWidth="1"/>
    <col min="14594" max="14594" width="21.28515625" style="97" customWidth="1"/>
    <col min="14595" max="14596" width="22" style="97" customWidth="1"/>
    <col min="14597" max="14597" width="21.5703125" style="97" customWidth="1"/>
    <col min="14598" max="14598" width="8.85546875" style="97"/>
    <col min="14599" max="14599" width="10.85546875" style="97" bestFit="1" customWidth="1"/>
    <col min="14600" max="14848" width="8.85546875" style="97"/>
    <col min="14849" max="14849" width="52.85546875" style="97" customWidth="1"/>
    <col min="14850" max="14850" width="21.28515625" style="97" customWidth="1"/>
    <col min="14851" max="14852" width="22" style="97" customWidth="1"/>
    <col min="14853" max="14853" width="21.5703125" style="97" customWidth="1"/>
    <col min="14854" max="14854" width="8.85546875" style="97"/>
    <col min="14855" max="14855" width="10.85546875" style="97" bestFit="1" customWidth="1"/>
    <col min="14856" max="15104" width="8.85546875" style="97"/>
    <col min="15105" max="15105" width="52.85546875" style="97" customWidth="1"/>
    <col min="15106" max="15106" width="21.28515625" style="97" customWidth="1"/>
    <col min="15107" max="15108" width="22" style="97" customWidth="1"/>
    <col min="15109" max="15109" width="21.5703125" style="97" customWidth="1"/>
    <col min="15110" max="15110" width="8.85546875" style="97"/>
    <col min="15111" max="15111" width="10.85546875" style="97" bestFit="1" customWidth="1"/>
    <col min="15112" max="15360" width="8.85546875" style="97"/>
    <col min="15361" max="15361" width="52.85546875" style="97" customWidth="1"/>
    <col min="15362" max="15362" width="21.28515625" style="97" customWidth="1"/>
    <col min="15363" max="15364" width="22" style="97" customWidth="1"/>
    <col min="15365" max="15365" width="21.5703125" style="97" customWidth="1"/>
    <col min="15366" max="15366" width="8.85546875" style="97"/>
    <col min="15367" max="15367" width="10.85546875" style="97" bestFit="1" customWidth="1"/>
    <col min="15368" max="15616" width="8.85546875" style="97"/>
    <col min="15617" max="15617" width="52.85546875" style="97" customWidth="1"/>
    <col min="15618" max="15618" width="21.28515625" style="97" customWidth="1"/>
    <col min="15619" max="15620" width="22" style="97" customWidth="1"/>
    <col min="15621" max="15621" width="21.5703125" style="97" customWidth="1"/>
    <col min="15622" max="15622" width="8.85546875" style="97"/>
    <col min="15623" max="15623" width="10.85546875" style="97" bestFit="1" customWidth="1"/>
    <col min="15624" max="15872" width="8.85546875" style="97"/>
    <col min="15873" max="15873" width="52.85546875" style="97" customWidth="1"/>
    <col min="15874" max="15874" width="21.28515625" style="97" customWidth="1"/>
    <col min="15875" max="15876" width="22" style="97" customWidth="1"/>
    <col min="15877" max="15877" width="21.5703125" style="97" customWidth="1"/>
    <col min="15878" max="15878" width="8.85546875" style="97"/>
    <col min="15879" max="15879" width="10.85546875" style="97" bestFit="1" customWidth="1"/>
    <col min="15880" max="16128" width="8.85546875" style="97"/>
    <col min="16129" max="16129" width="52.85546875" style="97" customWidth="1"/>
    <col min="16130" max="16130" width="21.28515625" style="97" customWidth="1"/>
    <col min="16131" max="16132" width="22" style="97" customWidth="1"/>
    <col min="16133" max="16133" width="21.5703125" style="97" customWidth="1"/>
    <col min="16134" max="16134" width="8.85546875" style="97"/>
    <col min="16135" max="16135" width="10.85546875" style="97" bestFit="1" customWidth="1"/>
    <col min="16136" max="16384" width="8.85546875" style="97"/>
  </cols>
  <sheetData>
    <row r="1" spans="1:18" s="88" customFormat="1" ht="49.5" customHeight="1" x14ac:dyDescent="0.3">
      <c r="A1" s="341" t="s">
        <v>161</v>
      </c>
      <c r="B1" s="341"/>
      <c r="C1" s="341"/>
      <c r="D1" s="341"/>
      <c r="E1" s="341"/>
    </row>
    <row r="2" spans="1:18" s="88" customFormat="1" ht="20.25" customHeight="1" x14ac:dyDescent="0.3">
      <c r="A2" s="342" t="s">
        <v>75</v>
      </c>
      <c r="B2" s="342"/>
      <c r="C2" s="342"/>
      <c r="D2" s="342"/>
      <c r="E2" s="342"/>
    </row>
    <row r="3" spans="1:18" s="88" customFormat="1" ht="17.25" customHeight="1" thickBot="1" x14ac:dyDescent="0.4">
      <c r="A3" s="104"/>
      <c r="B3" s="104"/>
      <c r="C3" s="104"/>
      <c r="D3" s="104"/>
      <c r="E3" s="104"/>
    </row>
    <row r="4" spans="1:18" s="90" customFormat="1" ht="25.5" customHeight="1" x14ac:dyDescent="0.2">
      <c r="A4" s="343"/>
      <c r="B4" s="345" t="s">
        <v>53</v>
      </c>
      <c r="C4" s="347" t="s">
        <v>119</v>
      </c>
      <c r="D4" s="349" t="s">
        <v>28</v>
      </c>
      <c r="E4" s="350"/>
    </row>
    <row r="5" spans="1:18" s="90" customFormat="1" ht="37.5" customHeight="1" x14ac:dyDescent="0.2">
      <c r="A5" s="344"/>
      <c r="B5" s="346"/>
      <c r="C5" s="348"/>
      <c r="D5" s="317" t="s">
        <v>13</v>
      </c>
      <c r="E5" s="105" t="s">
        <v>54</v>
      </c>
    </row>
    <row r="6" spans="1:18" s="108" customFormat="1" ht="34.5" customHeight="1" x14ac:dyDescent="0.2">
      <c r="A6" s="106" t="s">
        <v>55</v>
      </c>
      <c r="B6" s="107">
        <f>SUM(B7:B15)</f>
        <v>856</v>
      </c>
      <c r="C6" s="314">
        <f>SUM(C7:C15)</f>
        <v>2032</v>
      </c>
      <c r="D6" s="318" t="s">
        <v>168</v>
      </c>
      <c r="E6" s="319">
        <f>C6-B6</f>
        <v>1176</v>
      </c>
      <c r="G6" s="109"/>
    </row>
    <row r="7" spans="1:18" ht="51" customHeight="1" x14ac:dyDescent="0.2">
      <c r="A7" s="110" t="s">
        <v>76</v>
      </c>
      <c r="B7" s="144">
        <v>106</v>
      </c>
      <c r="C7" s="315">
        <v>225</v>
      </c>
      <c r="D7" s="318" t="s">
        <v>176</v>
      </c>
      <c r="E7" s="320">
        <f t="shared" ref="E7:E15" si="0">C7-B7</f>
        <v>119</v>
      </c>
      <c r="G7" s="109"/>
      <c r="H7" s="111"/>
      <c r="K7" s="111"/>
    </row>
    <row r="8" spans="1:18" ht="35.25" customHeight="1" x14ac:dyDescent="0.2">
      <c r="A8" s="110" t="s">
        <v>77</v>
      </c>
      <c r="B8" s="144">
        <v>110</v>
      </c>
      <c r="C8" s="315">
        <v>315</v>
      </c>
      <c r="D8" s="318" t="s">
        <v>177</v>
      </c>
      <c r="E8" s="320">
        <f t="shared" si="0"/>
        <v>205</v>
      </c>
      <c r="G8" s="109"/>
      <c r="H8" s="111"/>
      <c r="K8" s="111"/>
    </row>
    <row r="9" spans="1:18" s="99" customFormat="1" ht="25.5" customHeight="1" x14ac:dyDescent="0.2">
      <c r="A9" s="110" t="s">
        <v>78</v>
      </c>
      <c r="B9" s="144">
        <v>182</v>
      </c>
      <c r="C9" s="315">
        <v>429</v>
      </c>
      <c r="D9" s="318" t="s">
        <v>168</v>
      </c>
      <c r="E9" s="320">
        <f t="shared" si="0"/>
        <v>247</v>
      </c>
      <c r="F9" s="97"/>
      <c r="G9" s="109"/>
      <c r="H9" s="111"/>
      <c r="I9" s="97"/>
      <c r="K9" s="111"/>
    </row>
    <row r="10" spans="1:18" ht="36.75" customHeight="1" x14ac:dyDescent="0.2">
      <c r="A10" s="110" t="s">
        <v>79</v>
      </c>
      <c r="B10" s="144">
        <v>20</v>
      </c>
      <c r="C10" s="315">
        <v>38</v>
      </c>
      <c r="D10" s="318">
        <f>C10/B10*100</f>
        <v>190</v>
      </c>
      <c r="E10" s="320">
        <f t="shared" si="0"/>
        <v>18</v>
      </c>
      <c r="G10" s="109"/>
      <c r="H10" s="111"/>
      <c r="K10" s="111"/>
    </row>
    <row r="11" spans="1:18" ht="28.5" customHeight="1" x14ac:dyDescent="0.2">
      <c r="A11" s="110" t="s">
        <v>80</v>
      </c>
      <c r="B11" s="144">
        <v>216</v>
      </c>
      <c r="C11" s="315">
        <v>266</v>
      </c>
      <c r="D11" s="318">
        <f>C11/B11*100</f>
        <v>123.14814814814814</v>
      </c>
      <c r="E11" s="320">
        <f t="shared" si="0"/>
        <v>50</v>
      </c>
      <c r="G11" s="109"/>
      <c r="H11" s="111"/>
      <c r="K11" s="111"/>
    </row>
    <row r="12" spans="1:18" ht="59.25" customHeight="1" x14ac:dyDescent="0.2">
      <c r="A12" s="110" t="s">
        <v>81</v>
      </c>
      <c r="B12" s="144">
        <v>13</v>
      </c>
      <c r="C12" s="315">
        <v>13</v>
      </c>
      <c r="D12" s="318">
        <f>C12/B12*100</f>
        <v>100</v>
      </c>
      <c r="E12" s="320">
        <f t="shared" si="0"/>
        <v>0</v>
      </c>
      <c r="G12" s="109"/>
      <c r="H12" s="111"/>
      <c r="K12" s="111"/>
    </row>
    <row r="13" spans="1:18" ht="30.75" customHeight="1" x14ac:dyDescent="0.2">
      <c r="A13" s="110" t="s">
        <v>82</v>
      </c>
      <c r="B13" s="144">
        <v>46</v>
      </c>
      <c r="C13" s="315">
        <v>334</v>
      </c>
      <c r="D13" s="318" t="s">
        <v>178</v>
      </c>
      <c r="E13" s="320">
        <f t="shared" si="0"/>
        <v>288</v>
      </c>
      <c r="G13" s="109"/>
      <c r="H13" s="111"/>
      <c r="K13" s="111"/>
      <c r="R13" s="112"/>
    </row>
    <row r="14" spans="1:18" ht="75" customHeight="1" x14ac:dyDescent="0.2">
      <c r="A14" s="110" t="s">
        <v>83</v>
      </c>
      <c r="B14" s="144">
        <v>80</v>
      </c>
      <c r="C14" s="315">
        <v>138</v>
      </c>
      <c r="D14" s="318">
        <f>C14/B14*100</f>
        <v>172.5</v>
      </c>
      <c r="E14" s="320">
        <f t="shared" si="0"/>
        <v>58</v>
      </c>
      <c r="G14" s="109"/>
      <c r="H14" s="111"/>
      <c r="K14" s="111"/>
      <c r="R14" s="112"/>
    </row>
    <row r="15" spans="1:18" ht="33" customHeight="1" thickBot="1" x14ac:dyDescent="0.25">
      <c r="A15" s="113" t="s">
        <v>84</v>
      </c>
      <c r="B15" s="145">
        <v>83</v>
      </c>
      <c r="C15" s="316">
        <v>274</v>
      </c>
      <c r="D15" s="321" t="s">
        <v>179</v>
      </c>
      <c r="E15" s="322">
        <f t="shared" si="0"/>
        <v>191</v>
      </c>
      <c r="G15" s="109"/>
      <c r="H15" s="111"/>
      <c r="K15" s="111"/>
      <c r="R15" s="112"/>
    </row>
    <row r="16" spans="1:18" x14ac:dyDescent="0.2">
      <c r="A16" s="103"/>
      <c r="B16" s="103"/>
      <c r="C16" s="103"/>
      <c r="D16" s="103"/>
      <c r="E16" s="103"/>
      <c r="R16" s="112"/>
    </row>
    <row r="17" spans="1:18" x14ac:dyDescent="0.2">
      <c r="A17" s="103"/>
      <c r="B17" s="103"/>
      <c r="C17" s="103"/>
      <c r="D17" s="103"/>
      <c r="E17" s="103"/>
      <c r="R17" s="112"/>
    </row>
    <row r="18" spans="1:18" x14ac:dyDescent="0.2">
      <c r="R18" s="112"/>
    </row>
    <row r="19" spans="1:18" x14ac:dyDescent="0.2">
      <c r="R19" s="112"/>
    </row>
    <row r="20" spans="1:18" x14ac:dyDescent="0.2">
      <c r="R20" s="112"/>
    </row>
    <row r="21" spans="1:18" x14ac:dyDescent="0.2">
      <c r="R21" s="112"/>
    </row>
  </sheetData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70" zoomScaleNormal="100" zoomScaleSheetLayoutView="70" workbookViewId="0">
      <pane xSplit="1" ySplit="3" topLeftCell="B4" activePane="bottomRight" state="frozen"/>
      <selection activeCell="H6" sqref="H6"/>
      <selection pane="topRight" activeCell="H6" sqref="H6"/>
      <selection pane="bottomLeft" activeCell="H6" sqref="H6"/>
      <selection pane="bottomRight" activeCell="D12" sqref="D12"/>
    </sheetView>
  </sheetViews>
  <sheetFormatPr defaultRowHeight="12.75" x14ac:dyDescent="0.2"/>
  <cols>
    <col min="1" max="1" width="75" style="210" customWidth="1"/>
    <col min="2" max="2" width="11.5703125" style="210" customWidth="1"/>
    <col min="3" max="3" width="11.42578125" style="211" customWidth="1"/>
    <col min="4" max="4" width="10" style="210" customWidth="1"/>
    <col min="5" max="5" width="14.85546875" style="210" customWidth="1"/>
    <col min="6" max="6" width="0" style="210" hidden="1" customWidth="1"/>
    <col min="7" max="7" width="1.5703125" style="210" customWidth="1"/>
    <col min="8" max="16384" width="9.140625" style="210"/>
  </cols>
  <sheetData>
    <row r="1" spans="1:15" ht="49.5" customHeight="1" x14ac:dyDescent="0.45">
      <c r="A1" s="366" t="s">
        <v>159</v>
      </c>
      <c r="B1" s="366"/>
      <c r="C1" s="366"/>
      <c r="D1" s="366"/>
      <c r="E1" s="366"/>
      <c r="G1" s="367"/>
      <c r="H1" s="367"/>
      <c r="I1" s="367"/>
      <c r="J1" s="367"/>
    </row>
    <row r="2" spans="1:15" ht="13.5" customHeight="1" x14ac:dyDescent="0.2">
      <c r="A2" s="363" t="s">
        <v>85</v>
      </c>
      <c r="B2" s="368" t="s">
        <v>53</v>
      </c>
      <c r="C2" s="368" t="s">
        <v>119</v>
      </c>
      <c r="D2" s="369" t="s">
        <v>86</v>
      </c>
      <c r="E2" s="369"/>
    </row>
    <row r="3" spans="1:15" ht="27" customHeight="1" x14ac:dyDescent="0.2">
      <c r="A3" s="363"/>
      <c r="B3" s="368"/>
      <c r="C3" s="368"/>
      <c r="D3" s="225" t="s">
        <v>13</v>
      </c>
      <c r="E3" s="251" t="s">
        <v>129</v>
      </c>
    </row>
    <row r="4" spans="1:15" ht="23.25" customHeight="1" x14ac:dyDescent="0.2">
      <c r="A4" s="250" t="s">
        <v>130</v>
      </c>
      <c r="B4" s="252">
        <v>23789</v>
      </c>
      <c r="C4" s="252">
        <v>21843</v>
      </c>
      <c r="D4" s="228">
        <f>ROUND(C4/B4*100,1)</f>
        <v>91.8</v>
      </c>
      <c r="E4" s="261">
        <f>C4-B4</f>
        <v>-1946</v>
      </c>
    </row>
    <row r="5" spans="1:15" ht="21.75" customHeight="1" x14ac:dyDescent="0.2">
      <c r="A5" s="249" t="s">
        <v>128</v>
      </c>
      <c r="B5" s="253">
        <v>6430</v>
      </c>
      <c r="C5" s="253">
        <v>6204</v>
      </c>
      <c r="D5" s="226">
        <f>ROUND(C5/B5*100,1)</f>
        <v>96.5</v>
      </c>
      <c r="E5" s="262">
        <f>C5-B5</f>
        <v>-226</v>
      </c>
    </row>
    <row r="6" spans="1:15" ht="39.75" customHeight="1" x14ac:dyDescent="0.2">
      <c r="A6" s="214" t="s">
        <v>131</v>
      </c>
      <c r="B6" s="223">
        <v>4028</v>
      </c>
      <c r="C6" s="223">
        <v>5601</v>
      </c>
      <c r="D6" s="220">
        <f>ROUND(C6/B6*100,1)</f>
        <v>139.1</v>
      </c>
      <c r="E6" s="263">
        <f>C6-B6</f>
        <v>1573</v>
      </c>
      <c r="F6" s="248">
        <f>B6-B7</f>
        <v>2710</v>
      </c>
      <c r="G6" s="248">
        <f>C6-C7</f>
        <v>3670</v>
      </c>
    </row>
    <row r="7" spans="1:15" ht="28.5" customHeight="1" x14ac:dyDescent="0.2">
      <c r="A7" s="247" t="s">
        <v>132</v>
      </c>
      <c r="B7" s="254">
        <v>1318</v>
      </c>
      <c r="C7" s="254">
        <v>1931</v>
      </c>
      <c r="D7" s="220">
        <f>ROUND(C7/B7*100,1)</f>
        <v>146.5</v>
      </c>
      <c r="E7" s="263">
        <f>C7-B7</f>
        <v>613</v>
      </c>
      <c r="F7" s="245"/>
      <c r="G7" s="244"/>
    </row>
    <row r="8" spans="1:15" ht="39.75" customHeight="1" x14ac:dyDescent="0.2">
      <c r="A8" s="247" t="s">
        <v>127</v>
      </c>
      <c r="B8" s="246">
        <v>32.700000000000003</v>
      </c>
      <c r="C8" s="246">
        <v>34.5</v>
      </c>
      <c r="D8" s="355" t="s">
        <v>163</v>
      </c>
      <c r="E8" s="356"/>
      <c r="F8" s="245"/>
      <c r="G8" s="244"/>
      <c r="H8" s="240"/>
    </row>
    <row r="9" spans="1:15" ht="42" customHeight="1" x14ac:dyDescent="0.2">
      <c r="A9" s="243" t="s">
        <v>126</v>
      </c>
      <c r="B9" s="252">
        <v>2638</v>
      </c>
      <c r="C9" s="252">
        <v>3586</v>
      </c>
      <c r="D9" s="228">
        <f>ROUND(C9/B9*100,1)</f>
        <v>135.9</v>
      </c>
      <c r="E9" s="260">
        <f>C9-B9</f>
        <v>948</v>
      </c>
      <c r="H9" s="240"/>
    </row>
    <row r="10" spans="1:15" ht="43.5" customHeight="1" x14ac:dyDescent="0.2">
      <c r="A10" s="242" t="s">
        <v>125</v>
      </c>
      <c r="B10" s="241">
        <v>6</v>
      </c>
      <c r="C10" s="241">
        <v>6</v>
      </c>
      <c r="D10" s="228">
        <f t="shared" ref="D10" si="0">ROUND(C10/B10*100,1)</f>
        <v>100</v>
      </c>
      <c r="E10" s="260">
        <f t="shared" ref="E10:E13" si="1">C10-B10</f>
        <v>0</v>
      </c>
      <c r="H10" s="240"/>
    </row>
    <row r="11" spans="1:15" ht="43.5" customHeight="1" x14ac:dyDescent="0.2">
      <c r="A11" s="234" t="s">
        <v>144</v>
      </c>
      <c r="B11" s="255">
        <v>22</v>
      </c>
      <c r="C11" s="255">
        <v>108</v>
      </c>
      <c r="D11" s="228" t="s">
        <v>181</v>
      </c>
      <c r="E11" s="260">
        <f t="shared" si="1"/>
        <v>86</v>
      </c>
    </row>
    <row r="12" spans="1:15" ht="29.25" customHeight="1" x14ac:dyDescent="0.2">
      <c r="A12" s="234" t="s">
        <v>133</v>
      </c>
      <c r="B12" s="256">
        <v>2798</v>
      </c>
      <c r="C12" s="256">
        <v>3057</v>
      </c>
      <c r="D12" s="237">
        <f>ROUND(C12/B12*100,1)</f>
        <v>109.3</v>
      </c>
      <c r="E12" s="260">
        <f t="shared" si="1"/>
        <v>259</v>
      </c>
      <c r="O12" s="269"/>
    </row>
    <row r="13" spans="1:15" ht="24.75" customHeight="1" x14ac:dyDescent="0.2">
      <c r="A13" s="239" t="s">
        <v>134</v>
      </c>
      <c r="B13" s="223">
        <v>7</v>
      </c>
      <c r="C13" s="223">
        <v>206</v>
      </c>
      <c r="D13" s="237" t="s">
        <v>180</v>
      </c>
      <c r="E13" s="260">
        <f t="shared" si="1"/>
        <v>199</v>
      </c>
    </row>
    <row r="14" spans="1:15" ht="36.75" customHeight="1" x14ac:dyDescent="0.2">
      <c r="A14" s="238" t="s">
        <v>124</v>
      </c>
      <c r="B14" s="256">
        <v>0</v>
      </c>
      <c r="C14" s="268" t="s">
        <v>162</v>
      </c>
      <c r="D14" s="237">
        <v>0</v>
      </c>
      <c r="E14" s="231">
        <f t="shared" ref="E14:E20" si="2">C14-B14</f>
        <v>0</v>
      </c>
    </row>
    <row r="15" spans="1:15" ht="47.25" customHeight="1" x14ac:dyDescent="0.2">
      <c r="A15" s="229" t="s">
        <v>135</v>
      </c>
      <c r="B15" s="241">
        <v>3151</v>
      </c>
      <c r="C15" s="241">
        <v>3334</v>
      </c>
      <c r="D15" s="236">
        <f t="shared" ref="D15:D20" si="3">ROUND(C15/B15*100,1)</f>
        <v>105.8</v>
      </c>
      <c r="E15" s="258">
        <f t="shared" si="2"/>
        <v>183</v>
      </c>
      <c r="F15" s="211"/>
    </row>
    <row r="16" spans="1:15" ht="42.75" customHeight="1" x14ac:dyDescent="0.2">
      <c r="A16" s="234" t="s">
        <v>136</v>
      </c>
      <c r="B16" s="256">
        <v>33851</v>
      </c>
      <c r="C16" s="256">
        <v>34948</v>
      </c>
      <c r="D16" s="235">
        <f t="shared" si="3"/>
        <v>103.2</v>
      </c>
      <c r="E16" s="257">
        <f t="shared" si="2"/>
        <v>1097</v>
      </c>
    </row>
    <row r="17" spans="1:10" ht="25.5" customHeight="1" x14ac:dyDescent="0.2">
      <c r="A17" s="234" t="s">
        <v>137</v>
      </c>
      <c r="B17" s="256">
        <v>18344</v>
      </c>
      <c r="C17" s="256">
        <v>17239</v>
      </c>
      <c r="D17" s="233">
        <f t="shared" si="3"/>
        <v>94</v>
      </c>
      <c r="E17" s="259">
        <f t="shared" si="2"/>
        <v>-1105</v>
      </c>
    </row>
    <row r="18" spans="1:10" ht="44.25" customHeight="1" x14ac:dyDescent="0.2">
      <c r="A18" s="232" t="s">
        <v>138</v>
      </c>
      <c r="B18" s="256">
        <v>2188</v>
      </c>
      <c r="C18" s="256">
        <v>2572</v>
      </c>
      <c r="D18" s="230">
        <f t="shared" si="3"/>
        <v>117.6</v>
      </c>
      <c r="E18" s="264">
        <f t="shared" si="2"/>
        <v>384</v>
      </c>
      <c r="F18" s="212"/>
    </row>
    <row r="19" spans="1:10" ht="28.5" customHeight="1" x14ac:dyDescent="0.2">
      <c r="A19" s="229" t="s">
        <v>139</v>
      </c>
      <c r="B19" s="252">
        <v>10886</v>
      </c>
      <c r="C19" s="252">
        <v>12968</v>
      </c>
      <c r="D19" s="228">
        <f t="shared" si="3"/>
        <v>119.1</v>
      </c>
      <c r="E19" s="261">
        <f t="shared" si="2"/>
        <v>2082</v>
      </c>
      <c r="F19" s="212"/>
    </row>
    <row r="20" spans="1:10" ht="24" customHeight="1" x14ac:dyDescent="0.2">
      <c r="A20" s="227" t="s">
        <v>123</v>
      </c>
      <c r="B20" s="253">
        <v>8916</v>
      </c>
      <c r="C20" s="253">
        <v>11186</v>
      </c>
      <c r="D20" s="226">
        <f t="shared" si="3"/>
        <v>125.5</v>
      </c>
      <c r="E20" s="262">
        <f t="shared" si="2"/>
        <v>2270</v>
      </c>
      <c r="F20" s="212"/>
    </row>
    <row r="21" spans="1:10" ht="9" customHeight="1" x14ac:dyDescent="0.2">
      <c r="A21" s="357" t="s">
        <v>122</v>
      </c>
      <c r="B21" s="358"/>
      <c r="C21" s="358"/>
      <c r="D21" s="358"/>
      <c r="E21" s="359"/>
    </row>
    <row r="22" spans="1:10" ht="12" customHeight="1" x14ac:dyDescent="0.2">
      <c r="A22" s="360"/>
      <c r="B22" s="361"/>
      <c r="C22" s="361"/>
      <c r="D22" s="361"/>
      <c r="E22" s="362"/>
    </row>
    <row r="23" spans="1:10" ht="12.75" customHeight="1" x14ac:dyDescent="0.2">
      <c r="A23" s="363" t="s">
        <v>85</v>
      </c>
      <c r="B23" s="363" t="s">
        <v>156</v>
      </c>
      <c r="C23" s="363" t="s">
        <v>157</v>
      </c>
      <c r="D23" s="364" t="s">
        <v>86</v>
      </c>
      <c r="E23" s="365"/>
    </row>
    <row r="24" spans="1:10" ht="51.75" customHeight="1" x14ac:dyDescent="0.2">
      <c r="A24" s="363"/>
      <c r="B24" s="363"/>
      <c r="C24" s="363"/>
      <c r="D24" s="225" t="s">
        <v>13</v>
      </c>
      <c r="E24" s="224" t="s">
        <v>87</v>
      </c>
    </row>
    <row r="25" spans="1:10" ht="18.75" customHeight="1" x14ac:dyDescent="0.2">
      <c r="A25" s="214" t="s">
        <v>140</v>
      </c>
      <c r="B25" s="223">
        <v>17994</v>
      </c>
      <c r="C25" s="223">
        <v>15135</v>
      </c>
      <c r="D25" s="220">
        <f>ROUND(C25/B25*100,1)</f>
        <v>84.1</v>
      </c>
      <c r="E25" s="263">
        <f>C25-B25</f>
        <v>-2859</v>
      </c>
    </row>
    <row r="26" spans="1:10" ht="24.75" customHeight="1" x14ac:dyDescent="0.2">
      <c r="A26" s="214" t="s">
        <v>141</v>
      </c>
      <c r="B26" s="223">
        <v>13509</v>
      </c>
      <c r="C26" s="223">
        <v>11399</v>
      </c>
      <c r="D26" s="220">
        <f>ROUND(C26/B26*100,1)</f>
        <v>84.4</v>
      </c>
      <c r="E26" s="263">
        <f>C26-B26</f>
        <v>-2110</v>
      </c>
    </row>
    <row r="27" spans="1:10" ht="21" customHeight="1" x14ac:dyDescent="0.2">
      <c r="A27" s="214" t="s">
        <v>158</v>
      </c>
      <c r="B27" s="223">
        <v>2540.3000000000002</v>
      </c>
      <c r="C27" s="223">
        <v>3116.6</v>
      </c>
      <c r="D27" s="220">
        <f>ROUND(C27/B27*100,1)</f>
        <v>122.7</v>
      </c>
      <c r="E27" s="278" t="s">
        <v>164</v>
      </c>
      <c r="F27" s="212"/>
      <c r="H27" s="212"/>
    </row>
    <row r="28" spans="1:10" ht="22.5" customHeight="1" x14ac:dyDescent="0.2">
      <c r="A28" s="222" t="s">
        <v>142</v>
      </c>
      <c r="B28" s="217">
        <v>4506</v>
      </c>
      <c r="C28" s="217">
        <v>4412</v>
      </c>
      <c r="D28" s="220">
        <f>ROUND(C28/B28*100,1)</f>
        <v>97.9</v>
      </c>
      <c r="E28" s="265">
        <f>C28-B28</f>
        <v>-94</v>
      </c>
      <c r="H28" s="212"/>
      <c r="J28" s="215"/>
    </row>
    <row r="29" spans="1:10" ht="37.5" customHeight="1" x14ac:dyDescent="0.2">
      <c r="A29" s="222" t="s">
        <v>143</v>
      </c>
      <c r="B29" s="221" t="s">
        <v>16</v>
      </c>
      <c r="C29" s="266">
        <v>409</v>
      </c>
      <c r="D29" s="220" t="s">
        <v>16</v>
      </c>
      <c r="E29" s="219" t="s">
        <v>16</v>
      </c>
      <c r="H29" s="212"/>
      <c r="I29" s="351"/>
      <c r="J29" s="351"/>
    </row>
    <row r="30" spans="1:10" ht="18.75" customHeight="1" x14ac:dyDescent="0.2">
      <c r="A30" s="218" t="s">
        <v>121</v>
      </c>
      <c r="B30" s="217">
        <v>4668</v>
      </c>
      <c r="C30" s="217">
        <v>5266</v>
      </c>
      <c r="D30" s="216">
        <f>ROUND(C30/B30*100,1)</f>
        <v>112.8</v>
      </c>
      <c r="E30" s="279" t="s">
        <v>165</v>
      </c>
      <c r="H30" s="212"/>
      <c r="J30" s="215"/>
    </row>
    <row r="31" spans="1:10" ht="18.75" customHeight="1" x14ac:dyDescent="0.2">
      <c r="A31" s="214" t="s">
        <v>120</v>
      </c>
      <c r="B31" s="213">
        <f>B25/B28</f>
        <v>3.9933422103861518</v>
      </c>
      <c r="C31" s="213">
        <v>3</v>
      </c>
      <c r="D31" s="352" t="s">
        <v>166</v>
      </c>
      <c r="E31" s="353"/>
      <c r="H31" s="212"/>
    </row>
    <row r="32" spans="1:10" ht="33" customHeight="1" x14ac:dyDescent="0.2">
      <c r="A32" s="354"/>
      <c r="B32" s="354"/>
      <c r="C32" s="354"/>
      <c r="D32" s="354"/>
      <c r="E32" s="354"/>
    </row>
  </sheetData>
  <mergeCells count="15">
    <mergeCell ref="A1:E1"/>
    <mergeCell ref="G1:J1"/>
    <mergeCell ref="A2:A3"/>
    <mergeCell ref="B2:B3"/>
    <mergeCell ref="C2:C3"/>
    <mergeCell ref="D2:E2"/>
    <mergeCell ref="I29:J29"/>
    <mergeCell ref="D31:E31"/>
    <mergeCell ref="A32:E32"/>
    <mergeCell ref="D8:E8"/>
    <mergeCell ref="A21:E22"/>
    <mergeCell ref="A23:A24"/>
    <mergeCell ref="B23:B24"/>
    <mergeCell ref="C23:C24"/>
    <mergeCell ref="D23:E23"/>
  </mergeCells>
  <printOptions horizontalCentered="1"/>
  <pageMargins left="0.19685039370078741" right="0" top="0.39370078740157483" bottom="0" header="0" footer="0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46"/>
  <sheetViews>
    <sheetView tabSelected="1" view="pageBreakPreview" zoomScale="57" zoomScaleNormal="75" zoomScaleSheetLayoutView="57" workbookViewId="0">
      <pane xSplit="1" ySplit="8" topLeftCell="B9" activePane="bottomRight" state="frozen"/>
      <selection activeCell="J4" sqref="J4:M6"/>
      <selection pane="topRight" activeCell="J4" sqref="J4:M6"/>
      <selection pane="bottomLeft" activeCell="J4" sqref="J4:M6"/>
      <selection pane="bottomRight" activeCell="BO34" sqref="BO34"/>
    </sheetView>
  </sheetViews>
  <sheetFormatPr defaultRowHeight="12.75" x14ac:dyDescent="0.2"/>
  <cols>
    <col min="1" max="1" width="33.7109375" style="3" customWidth="1"/>
    <col min="2" max="2" width="10" style="3" customWidth="1"/>
    <col min="3" max="3" width="9.7109375" style="3" customWidth="1"/>
    <col min="4" max="4" width="8.28515625" style="3" customWidth="1"/>
    <col min="5" max="5" width="7.7109375" style="3" customWidth="1"/>
    <col min="6" max="6" width="9.140625" style="3" customWidth="1"/>
    <col min="7" max="7" width="8.5703125" style="3" customWidth="1"/>
    <col min="8" max="8" width="8.140625" style="3" customWidth="1"/>
    <col min="9" max="9" width="7.7109375" style="3" customWidth="1"/>
    <col min="10" max="10" width="9.28515625" style="3" customWidth="1"/>
    <col min="11" max="11" width="8.85546875" style="3" customWidth="1"/>
    <col min="12" max="12" width="9.5703125" style="3" customWidth="1"/>
    <col min="13" max="13" width="8" style="3" customWidth="1"/>
    <col min="14" max="14" width="8.85546875" style="3" customWidth="1"/>
    <col min="15" max="15" width="9" style="3" customWidth="1"/>
    <col min="16" max="16" width="9.28515625" style="3" customWidth="1"/>
    <col min="17" max="17" width="7.7109375" style="3" customWidth="1"/>
    <col min="18" max="18" width="9.28515625" style="3" customWidth="1"/>
    <col min="19" max="20" width="8.5703125" style="3" customWidth="1"/>
    <col min="21" max="21" width="9.7109375" style="3" customWidth="1"/>
    <col min="22" max="22" width="9.5703125" style="3" customWidth="1"/>
    <col min="23" max="23" width="9.140625" style="3" customWidth="1"/>
    <col min="24" max="24" width="8.5703125" style="3" customWidth="1"/>
    <col min="25" max="25" width="10" style="116" customWidth="1"/>
    <col min="26" max="26" width="9.28515625" style="116" customWidth="1"/>
    <col min="27" max="27" width="8.5703125" style="116" customWidth="1"/>
    <col min="28" max="30" width="6.7109375" style="3" hidden="1" customWidth="1"/>
    <col min="31" max="31" width="0.85546875" style="3" hidden="1" customWidth="1"/>
    <col min="32" max="32" width="9.140625" style="3" customWidth="1"/>
    <col min="33" max="33" width="10" style="116" customWidth="1"/>
    <col min="34" max="35" width="9.28515625" style="116" customWidth="1"/>
    <col min="36" max="37" width="10" style="116" customWidth="1"/>
    <col min="38" max="38" width="8.85546875" style="116" customWidth="1"/>
    <col min="39" max="39" width="8.7109375" style="116" customWidth="1"/>
    <col min="40" max="40" width="9.5703125" style="116" customWidth="1"/>
    <col min="41" max="41" width="9.85546875" style="3" customWidth="1"/>
    <col min="42" max="42" width="10.7109375" style="3" customWidth="1"/>
    <col min="43" max="43" width="10" style="3" customWidth="1"/>
    <col min="44" max="44" width="9" style="3" customWidth="1"/>
    <col min="45" max="47" width="9.7109375" style="131" customWidth="1"/>
    <col min="48" max="48" width="8.7109375" style="131" customWidth="1"/>
    <col min="49" max="49" width="9.5703125" style="3" customWidth="1"/>
    <col min="50" max="50" width="8.85546875" style="3" customWidth="1"/>
    <col min="51" max="51" width="8.7109375" style="3" customWidth="1"/>
    <col min="52" max="52" width="9.42578125" style="3" customWidth="1"/>
    <col min="53" max="53" width="9.140625" style="3" customWidth="1"/>
    <col min="54" max="54" width="8" style="3" customWidth="1"/>
    <col min="55" max="55" width="8.28515625" style="3" customWidth="1"/>
    <col min="56" max="56" width="7.5703125" style="3" customWidth="1"/>
    <col min="57" max="57" width="8.42578125" style="3" customWidth="1"/>
    <col min="58" max="58" width="9" style="3" customWidth="1"/>
    <col min="59" max="59" width="8.28515625" style="3" customWidth="1"/>
    <col min="60" max="62" width="7.85546875" style="3" customWidth="1"/>
    <col min="63" max="64" width="8.42578125" style="3" customWidth="1"/>
    <col min="65" max="65" width="8.7109375" style="3" customWidth="1"/>
    <col min="66" max="66" width="8.42578125" style="3" customWidth="1"/>
    <col min="67" max="67" width="8.28515625" style="3" customWidth="1"/>
    <col min="68" max="68" width="9.140625" style="3" customWidth="1"/>
    <col min="69" max="70" width="9.140625" style="3"/>
    <col min="71" max="71" width="9.7109375" style="3" customWidth="1"/>
    <col min="72" max="16384" width="9.140625" style="3"/>
  </cols>
  <sheetData>
    <row r="1" spans="1:72" ht="27.75" customHeight="1" x14ac:dyDescent="0.3">
      <c r="A1" s="1"/>
      <c r="B1" s="399" t="s">
        <v>149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267"/>
      <c r="S1" s="267"/>
      <c r="T1" s="267"/>
      <c r="U1" s="2"/>
      <c r="V1" s="2"/>
      <c r="W1" s="2"/>
      <c r="X1" s="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4"/>
      <c r="AT1" s="124"/>
      <c r="AW1" s="122"/>
      <c r="AX1" s="122"/>
      <c r="AY1" s="122"/>
      <c r="AZ1" s="131"/>
      <c r="BA1" s="138"/>
      <c r="BB1" s="131"/>
      <c r="BC1" s="138"/>
      <c r="BD1" s="138"/>
      <c r="BE1" s="131"/>
      <c r="BF1" s="124"/>
      <c r="BG1" s="131"/>
      <c r="BH1" s="131"/>
      <c r="BI1" s="131"/>
      <c r="BJ1" s="131"/>
      <c r="BK1" s="131"/>
      <c r="BL1" s="124"/>
      <c r="BM1" s="124"/>
      <c r="BN1" s="124"/>
      <c r="BO1" s="124"/>
      <c r="BP1" s="124"/>
    </row>
    <row r="2" spans="1:72" ht="28.5" customHeight="1" x14ac:dyDescent="0.3">
      <c r="A2" s="4"/>
      <c r="B2" s="400" t="s">
        <v>160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270"/>
      <c r="S2" s="270"/>
      <c r="T2" s="270"/>
      <c r="U2" s="5"/>
      <c r="V2" s="5"/>
      <c r="W2" s="6"/>
      <c r="X2" s="6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4" t="s">
        <v>0</v>
      </c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34"/>
      <c r="BB2" s="134"/>
      <c r="BC2" s="134"/>
      <c r="BD2" s="134"/>
      <c r="BE2" s="134"/>
      <c r="BF2" s="134"/>
      <c r="BG2" s="131"/>
      <c r="BH2" s="131"/>
      <c r="BI2" s="131"/>
      <c r="BJ2" s="131"/>
      <c r="BK2" s="131"/>
      <c r="BL2" s="131"/>
      <c r="BM2" s="131"/>
      <c r="BN2" s="131"/>
      <c r="BO2" s="131"/>
      <c r="BP2" s="131"/>
    </row>
    <row r="3" spans="1:72" ht="24" customHeight="1" x14ac:dyDescent="0.2">
      <c r="A3" s="383"/>
      <c r="B3" s="386" t="s">
        <v>1</v>
      </c>
      <c r="C3" s="387"/>
      <c r="D3" s="387"/>
      <c r="E3" s="388"/>
      <c r="F3" s="396" t="s">
        <v>145</v>
      </c>
      <c r="G3" s="397"/>
      <c r="H3" s="397"/>
      <c r="I3" s="398"/>
      <c r="J3" s="386" t="s">
        <v>2</v>
      </c>
      <c r="K3" s="387"/>
      <c r="L3" s="387"/>
      <c r="M3" s="388"/>
      <c r="N3" s="386" t="s">
        <v>3</v>
      </c>
      <c r="O3" s="387"/>
      <c r="P3" s="387"/>
      <c r="Q3" s="388"/>
      <c r="R3" s="386" t="s">
        <v>147</v>
      </c>
      <c r="S3" s="387"/>
      <c r="T3" s="388"/>
      <c r="U3" s="386" t="s">
        <v>4</v>
      </c>
      <c r="V3" s="387"/>
      <c r="W3" s="387"/>
      <c r="X3" s="388"/>
      <c r="Y3" s="401" t="s">
        <v>89</v>
      </c>
      <c r="Z3" s="402"/>
      <c r="AA3" s="402"/>
      <c r="AB3" s="402"/>
      <c r="AC3" s="402"/>
      <c r="AD3" s="402"/>
      <c r="AE3" s="402"/>
      <c r="AF3" s="405"/>
      <c r="AG3" s="376" t="s">
        <v>90</v>
      </c>
      <c r="AH3" s="376"/>
      <c r="AI3" s="376"/>
      <c r="AJ3" s="376"/>
      <c r="AK3" s="376"/>
      <c r="AL3" s="376"/>
      <c r="AM3" s="376"/>
      <c r="AN3" s="376"/>
      <c r="AO3" s="401" t="s">
        <v>5</v>
      </c>
      <c r="AP3" s="402"/>
      <c r="AQ3" s="402"/>
      <c r="AR3" s="405"/>
      <c r="AS3" s="401" t="s">
        <v>6</v>
      </c>
      <c r="AT3" s="402"/>
      <c r="AU3" s="402"/>
      <c r="AV3" s="405"/>
      <c r="AW3" s="401" t="s">
        <v>7</v>
      </c>
      <c r="AX3" s="402"/>
      <c r="AY3" s="402"/>
      <c r="AZ3" s="402"/>
      <c r="BA3" s="401" t="s">
        <v>8</v>
      </c>
      <c r="BB3" s="402"/>
      <c r="BC3" s="402"/>
      <c r="BD3" s="405"/>
      <c r="BE3" s="401" t="s">
        <v>9</v>
      </c>
      <c r="BF3" s="402"/>
      <c r="BG3" s="402"/>
      <c r="BH3" s="405"/>
      <c r="BI3" s="376" t="s">
        <v>167</v>
      </c>
      <c r="BJ3" s="376"/>
      <c r="BK3" s="376"/>
      <c r="BL3" s="401" t="s">
        <v>96</v>
      </c>
      <c r="BM3" s="402"/>
      <c r="BN3" s="402"/>
      <c r="BO3" s="402"/>
      <c r="BP3" s="405"/>
      <c r="BQ3" s="416" t="s">
        <v>148</v>
      </c>
      <c r="BR3" s="417"/>
      <c r="BS3" s="417"/>
      <c r="BT3" s="418"/>
    </row>
    <row r="4" spans="1:72" ht="33" customHeight="1" x14ac:dyDescent="0.2">
      <c r="A4" s="384"/>
      <c r="B4" s="389"/>
      <c r="C4" s="390"/>
      <c r="D4" s="390"/>
      <c r="E4" s="391"/>
      <c r="F4" s="389" t="s">
        <v>146</v>
      </c>
      <c r="G4" s="390"/>
      <c r="H4" s="390"/>
      <c r="I4" s="391"/>
      <c r="J4" s="389"/>
      <c r="K4" s="390"/>
      <c r="L4" s="390"/>
      <c r="M4" s="391"/>
      <c r="N4" s="389"/>
      <c r="O4" s="390"/>
      <c r="P4" s="390"/>
      <c r="Q4" s="391"/>
      <c r="R4" s="389"/>
      <c r="S4" s="390"/>
      <c r="T4" s="391"/>
      <c r="U4" s="389"/>
      <c r="V4" s="390"/>
      <c r="W4" s="390"/>
      <c r="X4" s="391"/>
      <c r="Y4" s="403"/>
      <c r="Z4" s="404"/>
      <c r="AA4" s="404"/>
      <c r="AB4" s="404"/>
      <c r="AC4" s="404"/>
      <c r="AD4" s="404"/>
      <c r="AE4" s="404"/>
      <c r="AF4" s="406"/>
      <c r="AG4" s="401" t="s">
        <v>91</v>
      </c>
      <c r="AH4" s="402"/>
      <c r="AI4" s="402"/>
      <c r="AJ4" s="405"/>
      <c r="AK4" s="401" t="s">
        <v>92</v>
      </c>
      <c r="AL4" s="402"/>
      <c r="AM4" s="402"/>
      <c r="AN4" s="405"/>
      <c r="AO4" s="403"/>
      <c r="AP4" s="404"/>
      <c r="AQ4" s="404"/>
      <c r="AR4" s="406"/>
      <c r="AS4" s="403"/>
      <c r="AT4" s="404"/>
      <c r="AU4" s="404"/>
      <c r="AV4" s="406"/>
      <c r="AW4" s="403"/>
      <c r="AX4" s="404"/>
      <c r="AY4" s="404"/>
      <c r="AZ4" s="404"/>
      <c r="BA4" s="403"/>
      <c r="BB4" s="404"/>
      <c r="BC4" s="404"/>
      <c r="BD4" s="406"/>
      <c r="BE4" s="403"/>
      <c r="BF4" s="404"/>
      <c r="BG4" s="404"/>
      <c r="BH4" s="406"/>
      <c r="BI4" s="376"/>
      <c r="BJ4" s="376"/>
      <c r="BK4" s="376"/>
      <c r="BL4" s="411"/>
      <c r="BM4" s="412"/>
      <c r="BN4" s="412"/>
      <c r="BO4" s="412"/>
      <c r="BP4" s="413"/>
      <c r="BQ4" s="419"/>
      <c r="BR4" s="420"/>
      <c r="BS4" s="420"/>
      <c r="BT4" s="421"/>
    </row>
    <row r="5" spans="1:72" ht="42.75" customHeight="1" x14ac:dyDescent="0.2">
      <c r="A5" s="384"/>
      <c r="B5" s="389"/>
      <c r="C5" s="390"/>
      <c r="D5" s="390"/>
      <c r="E5" s="391"/>
      <c r="F5" s="408"/>
      <c r="G5" s="409"/>
      <c r="H5" s="409"/>
      <c r="I5" s="410"/>
      <c r="J5" s="389"/>
      <c r="K5" s="390"/>
      <c r="L5" s="390"/>
      <c r="M5" s="391"/>
      <c r="N5" s="389"/>
      <c r="O5" s="390"/>
      <c r="P5" s="390"/>
      <c r="Q5" s="391"/>
      <c r="R5" s="408"/>
      <c r="S5" s="409"/>
      <c r="T5" s="410"/>
      <c r="U5" s="389"/>
      <c r="V5" s="390"/>
      <c r="W5" s="390"/>
      <c r="X5" s="391"/>
      <c r="Y5" s="403"/>
      <c r="Z5" s="404"/>
      <c r="AA5" s="404"/>
      <c r="AB5" s="404"/>
      <c r="AC5" s="404"/>
      <c r="AD5" s="404"/>
      <c r="AE5" s="404"/>
      <c r="AF5" s="406"/>
      <c r="AG5" s="411"/>
      <c r="AH5" s="412"/>
      <c r="AI5" s="412"/>
      <c r="AJ5" s="413"/>
      <c r="AK5" s="411"/>
      <c r="AL5" s="412"/>
      <c r="AM5" s="412"/>
      <c r="AN5" s="413"/>
      <c r="AO5" s="403"/>
      <c r="AP5" s="404"/>
      <c r="AQ5" s="404"/>
      <c r="AR5" s="406"/>
      <c r="AS5" s="403"/>
      <c r="AT5" s="404"/>
      <c r="AU5" s="404"/>
      <c r="AV5" s="406"/>
      <c r="AW5" s="403"/>
      <c r="AX5" s="404"/>
      <c r="AY5" s="404"/>
      <c r="AZ5" s="404"/>
      <c r="BA5" s="403"/>
      <c r="BB5" s="404"/>
      <c r="BC5" s="404"/>
      <c r="BD5" s="406"/>
      <c r="BE5" s="403"/>
      <c r="BF5" s="404"/>
      <c r="BG5" s="404"/>
      <c r="BH5" s="406"/>
      <c r="BI5" s="376"/>
      <c r="BJ5" s="376"/>
      <c r="BK5" s="376"/>
      <c r="BL5" s="376" t="s">
        <v>97</v>
      </c>
      <c r="BM5" s="376"/>
      <c r="BN5" s="376"/>
      <c r="BO5" s="376"/>
      <c r="BP5" s="280" t="s">
        <v>95</v>
      </c>
      <c r="BQ5" s="422"/>
      <c r="BR5" s="423"/>
      <c r="BS5" s="423"/>
      <c r="BT5" s="424"/>
    </row>
    <row r="6" spans="1:72" ht="41.25" customHeight="1" x14ac:dyDescent="0.2">
      <c r="A6" s="384"/>
      <c r="B6" s="392">
        <v>2018</v>
      </c>
      <c r="C6" s="392">
        <v>2019</v>
      </c>
      <c r="D6" s="394" t="s">
        <v>10</v>
      </c>
      <c r="E6" s="395"/>
      <c r="F6" s="392">
        <v>2018</v>
      </c>
      <c r="G6" s="392">
        <v>2019</v>
      </c>
      <c r="H6" s="394" t="s">
        <v>10</v>
      </c>
      <c r="I6" s="395"/>
      <c r="J6" s="392">
        <v>2018</v>
      </c>
      <c r="K6" s="392">
        <v>2019</v>
      </c>
      <c r="L6" s="394" t="s">
        <v>10</v>
      </c>
      <c r="M6" s="395"/>
      <c r="N6" s="392">
        <v>2018</v>
      </c>
      <c r="O6" s="392">
        <v>2019</v>
      </c>
      <c r="P6" s="394" t="s">
        <v>10</v>
      </c>
      <c r="Q6" s="395"/>
      <c r="R6" s="414">
        <v>2018</v>
      </c>
      <c r="S6" s="414">
        <v>2019</v>
      </c>
      <c r="T6" s="414" t="s">
        <v>93</v>
      </c>
      <c r="U6" s="392">
        <v>2018</v>
      </c>
      <c r="V6" s="392">
        <v>2019</v>
      </c>
      <c r="W6" s="394" t="s">
        <v>10</v>
      </c>
      <c r="X6" s="395"/>
      <c r="Y6" s="377">
        <v>2018</v>
      </c>
      <c r="Z6" s="377">
        <v>2019</v>
      </c>
      <c r="AA6" s="427" t="s">
        <v>88</v>
      </c>
      <c r="AB6" s="427"/>
      <c r="AC6" s="427"/>
      <c r="AD6" s="427"/>
      <c r="AE6" s="427"/>
      <c r="AF6" s="427"/>
      <c r="AG6" s="377">
        <v>2018</v>
      </c>
      <c r="AH6" s="377">
        <v>2019</v>
      </c>
      <c r="AI6" s="380" t="s">
        <v>10</v>
      </c>
      <c r="AJ6" s="381"/>
      <c r="AK6" s="377">
        <v>2018</v>
      </c>
      <c r="AL6" s="377">
        <v>2019</v>
      </c>
      <c r="AM6" s="382" t="s">
        <v>10</v>
      </c>
      <c r="AN6" s="382"/>
      <c r="AO6" s="377">
        <v>2018</v>
      </c>
      <c r="AP6" s="377">
        <v>2019</v>
      </c>
      <c r="AQ6" s="380" t="s">
        <v>10</v>
      </c>
      <c r="AR6" s="381"/>
      <c r="AS6" s="377">
        <v>2018</v>
      </c>
      <c r="AT6" s="377">
        <v>2019</v>
      </c>
      <c r="AU6" s="380" t="s">
        <v>10</v>
      </c>
      <c r="AV6" s="381"/>
      <c r="AW6" s="372" t="s">
        <v>11</v>
      </c>
      <c r="AX6" s="373"/>
      <c r="AY6" s="380" t="s">
        <v>10</v>
      </c>
      <c r="AZ6" s="381"/>
      <c r="BA6" s="377">
        <v>2018</v>
      </c>
      <c r="BB6" s="377">
        <v>2019</v>
      </c>
      <c r="BC6" s="380" t="s">
        <v>10</v>
      </c>
      <c r="BD6" s="381"/>
      <c r="BE6" s="377">
        <v>2018</v>
      </c>
      <c r="BF6" s="377">
        <v>2019</v>
      </c>
      <c r="BG6" s="380" t="s">
        <v>10</v>
      </c>
      <c r="BH6" s="381"/>
      <c r="BI6" s="407">
        <v>2018</v>
      </c>
      <c r="BJ6" s="407">
        <v>2019</v>
      </c>
      <c r="BK6" s="428" t="s">
        <v>93</v>
      </c>
      <c r="BL6" s="377">
        <v>2018</v>
      </c>
      <c r="BM6" s="377">
        <v>2019</v>
      </c>
      <c r="BN6" s="374" t="s">
        <v>10</v>
      </c>
      <c r="BO6" s="375"/>
      <c r="BP6" s="370">
        <v>2019</v>
      </c>
      <c r="BQ6" s="371">
        <v>2018</v>
      </c>
      <c r="BR6" s="371">
        <v>2019</v>
      </c>
      <c r="BS6" s="426" t="s">
        <v>10</v>
      </c>
      <c r="BT6" s="426"/>
    </row>
    <row r="7" spans="1:72" s="8" customFormat="1" ht="30" customHeight="1" x14ac:dyDescent="0.2">
      <c r="A7" s="385"/>
      <c r="B7" s="393"/>
      <c r="C7" s="393"/>
      <c r="D7" s="204" t="s">
        <v>13</v>
      </c>
      <c r="E7" s="204" t="s">
        <v>12</v>
      </c>
      <c r="F7" s="393"/>
      <c r="G7" s="393"/>
      <c r="H7" s="204" t="s">
        <v>13</v>
      </c>
      <c r="I7" s="204" t="s">
        <v>12</v>
      </c>
      <c r="J7" s="393"/>
      <c r="K7" s="393"/>
      <c r="L7" s="204" t="s">
        <v>13</v>
      </c>
      <c r="M7" s="204" t="s">
        <v>12</v>
      </c>
      <c r="N7" s="393"/>
      <c r="O7" s="393"/>
      <c r="P7" s="204" t="s">
        <v>13</v>
      </c>
      <c r="Q7" s="204" t="s">
        <v>12</v>
      </c>
      <c r="R7" s="415"/>
      <c r="S7" s="415"/>
      <c r="T7" s="415"/>
      <c r="U7" s="393"/>
      <c r="V7" s="393"/>
      <c r="W7" s="204" t="s">
        <v>13</v>
      </c>
      <c r="X7" s="204" t="s">
        <v>12</v>
      </c>
      <c r="Y7" s="378"/>
      <c r="Z7" s="378"/>
      <c r="AA7" s="125" t="s">
        <v>13</v>
      </c>
      <c r="AB7" s="205"/>
      <c r="AC7" s="205"/>
      <c r="AD7" s="206" t="s">
        <v>13</v>
      </c>
      <c r="AE7" s="206" t="s">
        <v>12</v>
      </c>
      <c r="AF7" s="207" t="s">
        <v>12</v>
      </c>
      <c r="AG7" s="378"/>
      <c r="AH7" s="378"/>
      <c r="AI7" s="208" t="s">
        <v>13</v>
      </c>
      <c r="AJ7" s="208" t="s">
        <v>12</v>
      </c>
      <c r="AK7" s="378"/>
      <c r="AL7" s="378"/>
      <c r="AM7" s="125" t="s">
        <v>13</v>
      </c>
      <c r="AN7" s="125" t="s">
        <v>12</v>
      </c>
      <c r="AO7" s="378"/>
      <c r="AP7" s="378"/>
      <c r="AQ7" s="208" t="s">
        <v>13</v>
      </c>
      <c r="AR7" s="208" t="s">
        <v>12</v>
      </c>
      <c r="AS7" s="378"/>
      <c r="AT7" s="378"/>
      <c r="AU7" s="208" t="s">
        <v>13</v>
      </c>
      <c r="AV7" s="208" t="s">
        <v>12</v>
      </c>
      <c r="AW7" s="137">
        <v>2018</v>
      </c>
      <c r="AX7" s="137">
        <v>2019</v>
      </c>
      <c r="AY7" s="208" t="s">
        <v>13</v>
      </c>
      <c r="AZ7" s="208" t="s">
        <v>12</v>
      </c>
      <c r="BA7" s="378"/>
      <c r="BB7" s="378"/>
      <c r="BC7" s="208" t="s">
        <v>13</v>
      </c>
      <c r="BD7" s="208" t="s">
        <v>12</v>
      </c>
      <c r="BE7" s="378"/>
      <c r="BF7" s="378"/>
      <c r="BG7" s="208" t="s">
        <v>13</v>
      </c>
      <c r="BH7" s="208" t="s">
        <v>12</v>
      </c>
      <c r="BI7" s="378"/>
      <c r="BJ7" s="378"/>
      <c r="BK7" s="429"/>
      <c r="BL7" s="378"/>
      <c r="BM7" s="378"/>
      <c r="BN7" s="136" t="s">
        <v>13</v>
      </c>
      <c r="BO7" s="136" t="s">
        <v>12</v>
      </c>
      <c r="BP7" s="371"/>
      <c r="BQ7" s="425"/>
      <c r="BR7" s="425"/>
      <c r="BS7" s="189" t="s">
        <v>13</v>
      </c>
      <c r="BT7" s="189" t="s">
        <v>12</v>
      </c>
    </row>
    <row r="8" spans="1:72" ht="12.75" customHeight="1" x14ac:dyDescent="0.2">
      <c r="A8" s="9" t="s">
        <v>14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9">
        <v>22</v>
      </c>
      <c r="X8" s="9">
        <v>23</v>
      </c>
      <c r="Y8" s="10">
        <v>24</v>
      </c>
      <c r="Z8" s="10">
        <v>25</v>
      </c>
      <c r="AA8" s="10">
        <v>26</v>
      </c>
      <c r="AB8" s="10">
        <v>38</v>
      </c>
      <c r="AC8" s="10">
        <v>39</v>
      </c>
      <c r="AD8" s="10">
        <v>40</v>
      </c>
      <c r="AE8" s="10">
        <v>41</v>
      </c>
      <c r="AF8" s="10">
        <v>27</v>
      </c>
      <c r="AG8" s="10">
        <v>28</v>
      </c>
      <c r="AH8" s="10">
        <v>29</v>
      </c>
      <c r="AI8" s="10">
        <v>30</v>
      </c>
      <c r="AJ8" s="10">
        <v>31</v>
      </c>
      <c r="AK8" s="10">
        <v>32</v>
      </c>
      <c r="AL8" s="10">
        <v>33</v>
      </c>
      <c r="AM8" s="10">
        <v>34</v>
      </c>
      <c r="AN8" s="10">
        <v>35</v>
      </c>
      <c r="AO8" s="9">
        <v>36</v>
      </c>
      <c r="AP8" s="11">
        <v>37</v>
      </c>
      <c r="AQ8" s="11">
        <v>38</v>
      </c>
      <c r="AR8" s="11">
        <v>39</v>
      </c>
      <c r="AS8" s="10">
        <v>40</v>
      </c>
      <c r="AT8" s="10">
        <v>41</v>
      </c>
      <c r="AU8" s="10">
        <v>42</v>
      </c>
      <c r="AV8" s="10">
        <v>43</v>
      </c>
      <c r="AW8" s="9">
        <v>44</v>
      </c>
      <c r="AX8" s="9">
        <v>45</v>
      </c>
      <c r="AY8" s="9">
        <v>46</v>
      </c>
      <c r="AZ8" s="9">
        <v>47</v>
      </c>
      <c r="BA8" s="9">
        <v>48</v>
      </c>
      <c r="BB8" s="9">
        <v>49</v>
      </c>
      <c r="BC8" s="9">
        <v>50</v>
      </c>
      <c r="BD8" s="9">
        <v>51</v>
      </c>
      <c r="BE8" s="9">
        <v>52</v>
      </c>
      <c r="BF8" s="9">
        <v>53</v>
      </c>
      <c r="BG8" s="9">
        <v>54</v>
      </c>
      <c r="BH8" s="9">
        <v>55</v>
      </c>
      <c r="BI8" s="9">
        <v>56</v>
      </c>
      <c r="BJ8" s="9">
        <v>57</v>
      </c>
      <c r="BK8" s="9">
        <v>58</v>
      </c>
      <c r="BL8" s="9">
        <v>59</v>
      </c>
      <c r="BM8" s="9">
        <v>60</v>
      </c>
      <c r="BN8" s="9">
        <v>61</v>
      </c>
      <c r="BO8" s="9">
        <v>62</v>
      </c>
      <c r="BP8" s="9">
        <v>63</v>
      </c>
      <c r="BQ8" s="11">
        <v>64</v>
      </c>
      <c r="BR8" s="11">
        <v>65</v>
      </c>
      <c r="BS8" s="11">
        <v>66</v>
      </c>
      <c r="BT8" s="11">
        <v>67</v>
      </c>
    </row>
    <row r="9" spans="1:72" s="19" customFormat="1" ht="31.5" customHeight="1" x14ac:dyDescent="0.2">
      <c r="A9" s="12" t="s">
        <v>94</v>
      </c>
      <c r="B9" s="292">
        <f>SUM(B11:B35)</f>
        <v>23789</v>
      </c>
      <c r="C9" s="292">
        <f>SUM(C11:C35)</f>
        <v>21843</v>
      </c>
      <c r="D9" s="288">
        <f t="shared" ref="D9:D31" si="0">C9/B9*100</f>
        <v>91.819748623313288</v>
      </c>
      <c r="E9" s="282">
        <f t="shared" ref="E9:E31" si="1">C9-B9</f>
        <v>-1946</v>
      </c>
      <c r="F9" s="292">
        <f>SUM(F11:F35)</f>
        <v>6430</v>
      </c>
      <c r="G9" s="292">
        <f>SUM(G11:G35)</f>
        <v>6204</v>
      </c>
      <c r="H9" s="288">
        <f t="shared" ref="H9:H31" si="2">G9/F9*100</f>
        <v>96.485225505443239</v>
      </c>
      <c r="I9" s="292">
        <f t="shared" ref="I9:I31" si="3">G9-F9</f>
        <v>-226</v>
      </c>
      <c r="J9" s="292">
        <f>SUM(J11:J35)</f>
        <v>4028</v>
      </c>
      <c r="K9" s="292">
        <f>SUM(K11:K35)</f>
        <v>5601</v>
      </c>
      <c r="L9" s="288">
        <f t="shared" ref="L9:L31" si="4">K9/J9*100</f>
        <v>139.05163853028799</v>
      </c>
      <c r="M9" s="292">
        <f t="shared" ref="M9:M31" si="5">K9-J9</f>
        <v>1573</v>
      </c>
      <c r="N9" s="292">
        <f t="shared" ref="N9:O9" si="6">SUM(N11:N35)</f>
        <v>1318</v>
      </c>
      <c r="O9" s="292">
        <f t="shared" si="6"/>
        <v>1931</v>
      </c>
      <c r="P9" s="288">
        <f t="shared" ref="P9:P31" si="7">O9/N9*100</f>
        <v>146.50986342943855</v>
      </c>
      <c r="Q9" s="292">
        <f t="shared" ref="Q9:Q31" si="8">O9-N9</f>
        <v>613</v>
      </c>
      <c r="R9" s="281">
        <v>32.700000000000003</v>
      </c>
      <c r="S9" s="281">
        <v>34.5</v>
      </c>
      <c r="T9" s="281">
        <f>S9-R9</f>
        <v>1.7999999999999972</v>
      </c>
      <c r="U9" s="292">
        <f>SUM(U11:U35)</f>
        <v>2798</v>
      </c>
      <c r="V9" s="292">
        <f>SUM(V11:V35)</f>
        <v>3057</v>
      </c>
      <c r="W9" s="284">
        <f t="shared" ref="W9:W31" si="9">V9/U9*100</f>
        <v>109.2566118656183</v>
      </c>
      <c r="X9" s="292">
        <f t="shared" ref="X9:X31" si="10">V9-U9</f>
        <v>259</v>
      </c>
      <c r="Y9" s="293">
        <f>SUM(Y11:Y31)</f>
        <v>33236</v>
      </c>
      <c r="Z9" s="294">
        <f>SUM(Z11:Z31)</f>
        <v>34948</v>
      </c>
      <c r="AA9" s="283">
        <f>Z9/Y9*100</f>
        <v>105.15104103983633</v>
      </c>
      <c r="AB9" s="282">
        <f>SUM(AB11:AB35)</f>
        <v>0</v>
      </c>
      <c r="AC9" s="282">
        <f>SUM(AC11:AC35)</f>
        <v>0</v>
      </c>
      <c r="AD9" s="283" t="e">
        <f t="shared" ref="AD9:AD31" si="11">AC9/AB9*100</f>
        <v>#DIV/0!</v>
      </c>
      <c r="AE9" s="282">
        <f t="shared" ref="AE9:AE20" si="12">AC9-AB9</f>
        <v>0</v>
      </c>
      <c r="AF9" s="282">
        <f>Z9-Y9</f>
        <v>1712</v>
      </c>
      <c r="AG9" s="292">
        <f>SUM(AG11:AG31)</f>
        <v>21349</v>
      </c>
      <c r="AH9" s="292">
        <f>SUM(AH11:AH31)</f>
        <v>19849</v>
      </c>
      <c r="AI9" s="284">
        <f>AH9/AG9*100</f>
        <v>92.973909785001638</v>
      </c>
      <c r="AJ9" s="295">
        <f t="shared" ref="AJ9:AJ31" si="13">AH9-AG9</f>
        <v>-1500</v>
      </c>
      <c r="AK9" s="294">
        <f>SUM(AK11:AK31)</f>
        <v>6760</v>
      </c>
      <c r="AL9" s="296">
        <f>SUM(AL11:AL31)</f>
        <v>9269</v>
      </c>
      <c r="AM9" s="284">
        <f>AL9/AK9*100</f>
        <v>137.11538461538461</v>
      </c>
      <c r="AN9" s="295">
        <f>AL9-AK9</f>
        <v>2509</v>
      </c>
      <c r="AO9" s="292">
        <f>SUM(AO11:AO35)</f>
        <v>3151</v>
      </c>
      <c r="AP9" s="292">
        <f>SUM(AP11:AP35)</f>
        <v>3334</v>
      </c>
      <c r="AQ9" s="284">
        <f t="shared" ref="AQ9:AQ31" si="14">AP9/AO9*100</f>
        <v>105.80768010155506</v>
      </c>
      <c r="AR9" s="295">
        <f t="shared" ref="AR9:AR31" si="15">AP9-AO9</f>
        <v>183</v>
      </c>
      <c r="AS9" s="297">
        <f>SUM(AS11:AS35)</f>
        <v>2188</v>
      </c>
      <c r="AT9" s="297">
        <f>SUM(AT11:AT35)</f>
        <v>2572</v>
      </c>
      <c r="AU9" s="298">
        <f t="shared" ref="AU9:AU31" si="16">AT9/AS9*100</f>
        <v>117.55027422303475</v>
      </c>
      <c r="AV9" s="299">
        <f t="shared" ref="AV9:AV31" si="17">AT9-AS9</f>
        <v>384</v>
      </c>
      <c r="AW9" s="292">
        <f>SUM(AW11:AW35)</f>
        <v>10886</v>
      </c>
      <c r="AX9" s="292">
        <f>SUM(AX11:AX35)</f>
        <v>12968</v>
      </c>
      <c r="AY9" s="284">
        <f t="shared" ref="AY9:AY31" si="18">ROUND(AX9/AW9*100,1)</f>
        <v>119.1</v>
      </c>
      <c r="AZ9" s="292">
        <f t="shared" ref="AZ9:AZ31" si="19">AX9-AW9</f>
        <v>2082</v>
      </c>
      <c r="BA9" s="292">
        <f>SUM(BA11:BA35)</f>
        <v>17994</v>
      </c>
      <c r="BB9" s="292">
        <f>SUM(BB11:BB35)</f>
        <v>15135</v>
      </c>
      <c r="BC9" s="284">
        <f t="shared" ref="BC9:BC31" si="20">BB9/BA9*100</f>
        <v>84.111370456818932</v>
      </c>
      <c r="BD9" s="292">
        <f t="shared" ref="BD9:BD31" si="21">BB9-BA9</f>
        <v>-2859</v>
      </c>
      <c r="BE9" s="292">
        <f>SUM(BE11:BE35)</f>
        <v>13509</v>
      </c>
      <c r="BF9" s="292">
        <f>SUM(BF11:BF35)</f>
        <v>11399</v>
      </c>
      <c r="BG9" s="284">
        <f>BF9/BE9*100</f>
        <v>84.380783181582657</v>
      </c>
      <c r="BH9" s="292">
        <f t="shared" ref="BH9:BH31" si="22">BF9-BE9</f>
        <v>-2110</v>
      </c>
      <c r="BI9" s="300">
        <v>2540</v>
      </c>
      <c r="BJ9" s="12">
        <v>3116.6</v>
      </c>
      <c r="BK9" s="135">
        <f>BJ9-BI9</f>
        <v>576.59999999999991</v>
      </c>
      <c r="BL9" s="292">
        <f>SUM(BL11:BL35)</f>
        <v>4506</v>
      </c>
      <c r="BM9" s="292">
        <f>SUM(BM11:BM31)</f>
        <v>4412</v>
      </c>
      <c r="BN9" s="288">
        <f>BM9/BL9*100</f>
        <v>97.913892587660897</v>
      </c>
      <c r="BO9" s="135">
        <f>BM9-BL9</f>
        <v>-94</v>
      </c>
      <c r="BP9" s="135">
        <f>SUM(BP11:BP31)</f>
        <v>409</v>
      </c>
      <c r="BQ9" s="12">
        <v>4668</v>
      </c>
      <c r="BR9" s="12">
        <v>5266</v>
      </c>
      <c r="BS9" s="287">
        <f>BR9/BQ9*100</f>
        <v>112.81062553556127</v>
      </c>
      <c r="BT9" s="12">
        <f>BR9-BQ9</f>
        <v>598</v>
      </c>
    </row>
    <row r="10" spans="1:72" s="19" customFormat="1" ht="7.5" customHeight="1" x14ac:dyDescent="0.2">
      <c r="A10" s="12"/>
      <c r="B10" s="20"/>
      <c r="C10" s="20"/>
      <c r="D10" s="273"/>
      <c r="E10" s="274"/>
      <c r="F10" s="20"/>
      <c r="G10" s="20"/>
      <c r="H10" s="272"/>
      <c r="I10" s="167"/>
      <c r="J10" s="20"/>
      <c r="K10" s="20"/>
      <c r="L10" s="14"/>
      <c r="M10" s="20"/>
      <c r="N10" s="20"/>
      <c r="O10" s="20"/>
      <c r="P10" s="14"/>
      <c r="Q10" s="13"/>
      <c r="R10" s="22"/>
      <c r="S10" s="22"/>
      <c r="T10" s="22"/>
      <c r="U10" s="20"/>
      <c r="V10" s="20"/>
      <c r="W10" s="23"/>
      <c r="X10" s="20"/>
      <c r="Y10" s="23"/>
      <c r="Z10" s="23"/>
      <c r="AA10" s="23"/>
      <c r="AB10" s="21"/>
      <c r="AC10" s="21"/>
      <c r="AD10" s="23"/>
      <c r="AE10" s="21"/>
      <c r="AF10" s="21"/>
      <c r="AG10" s="20"/>
      <c r="AH10" s="20"/>
      <c r="AI10" s="275"/>
      <c r="AJ10" s="15"/>
      <c r="AK10" s="23"/>
      <c r="AL10" s="17"/>
      <c r="AM10" s="16"/>
      <c r="AN10" s="15"/>
      <c r="AO10" s="20"/>
      <c r="AP10" s="20"/>
      <c r="AQ10" s="23"/>
      <c r="AR10" s="21"/>
      <c r="AS10" s="24"/>
      <c r="AT10" s="24"/>
      <c r="AU10" s="25"/>
      <c r="AV10" s="18"/>
      <c r="AW10" s="20"/>
      <c r="AX10" s="20"/>
      <c r="AY10" s="23"/>
      <c r="AZ10" s="20"/>
      <c r="BA10" s="20"/>
      <c r="BB10" s="20"/>
      <c r="BC10" s="23"/>
      <c r="BD10" s="20"/>
      <c r="BE10" s="20"/>
      <c r="BF10" s="20"/>
      <c r="BG10" s="23"/>
      <c r="BH10" s="20"/>
      <c r="BI10" s="146"/>
      <c r="BJ10" s="146"/>
      <c r="BK10" s="13"/>
      <c r="BL10" s="20"/>
      <c r="BM10" s="20"/>
      <c r="BN10" s="22"/>
      <c r="BO10" s="20"/>
      <c r="BP10" s="20"/>
      <c r="BQ10" s="271"/>
      <c r="BR10" s="271"/>
      <c r="BS10" s="146"/>
      <c r="BT10" s="271"/>
    </row>
    <row r="11" spans="1:72" ht="36" customHeight="1" x14ac:dyDescent="0.2">
      <c r="A11" s="161" t="s">
        <v>98</v>
      </c>
      <c r="B11" s="162">
        <v>1883</v>
      </c>
      <c r="C11" s="162">
        <v>1732</v>
      </c>
      <c r="D11" s="281">
        <f t="shared" si="0"/>
        <v>91.980881571959642</v>
      </c>
      <c r="E11" s="282">
        <f t="shared" si="1"/>
        <v>-151</v>
      </c>
      <c r="F11" s="162">
        <v>735</v>
      </c>
      <c r="G11" s="162">
        <v>642</v>
      </c>
      <c r="H11" s="281">
        <f t="shared" si="2"/>
        <v>87.34693877551021</v>
      </c>
      <c r="I11" s="135">
        <f t="shared" si="3"/>
        <v>-93</v>
      </c>
      <c r="J11" s="163">
        <v>756</v>
      </c>
      <c r="K11" s="163">
        <v>675</v>
      </c>
      <c r="L11" s="281">
        <f t="shared" si="4"/>
        <v>89.285714285714292</v>
      </c>
      <c r="M11" s="135">
        <f t="shared" si="5"/>
        <v>-81</v>
      </c>
      <c r="N11" s="154">
        <v>405</v>
      </c>
      <c r="O11" s="154">
        <v>410</v>
      </c>
      <c r="P11" s="281">
        <f t="shared" si="7"/>
        <v>101.23456790123457</v>
      </c>
      <c r="Q11" s="135">
        <f t="shared" si="8"/>
        <v>5</v>
      </c>
      <c r="R11" s="281">
        <v>53.6</v>
      </c>
      <c r="S11" s="281">
        <v>60.7</v>
      </c>
      <c r="T11" s="281">
        <f t="shared" ref="T11:T31" si="23">S11-R11</f>
        <v>7.1000000000000014</v>
      </c>
      <c r="U11" s="162">
        <v>195</v>
      </c>
      <c r="V11" s="162">
        <v>167</v>
      </c>
      <c r="W11" s="283">
        <f t="shared" si="9"/>
        <v>85.641025641025635</v>
      </c>
      <c r="X11" s="135">
        <f t="shared" si="10"/>
        <v>-28</v>
      </c>
      <c r="Y11" s="200">
        <v>4071</v>
      </c>
      <c r="Z11" s="202">
        <v>4505</v>
      </c>
      <c r="AA11" s="283">
        <f t="shared" ref="AA11:AA31" si="24">Z11/Y11*100</f>
        <v>110.66077130926062</v>
      </c>
      <c r="AB11" s="282"/>
      <c r="AC11" s="282"/>
      <c r="AD11" s="283" t="e">
        <f t="shared" si="11"/>
        <v>#DIV/0!</v>
      </c>
      <c r="AE11" s="282">
        <f t="shared" si="12"/>
        <v>0</v>
      </c>
      <c r="AF11" s="282">
        <f t="shared" ref="AF11:AF31" si="25">Z11-Y11</f>
        <v>434</v>
      </c>
      <c r="AG11" s="170">
        <v>1677</v>
      </c>
      <c r="AH11" s="170">
        <v>1521</v>
      </c>
      <c r="AI11" s="284">
        <f t="shared" ref="AI11:AI31" si="26">AH11/AG11*100</f>
        <v>90.697674418604649</v>
      </c>
      <c r="AJ11" s="282">
        <f t="shared" si="13"/>
        <v>-156</v>
      </c>
      <c r="AK11" s="170">
        <v>1477</v>
      </c>
      <c r="AL11" s="164">
        <v>1804</v>
      </c>
      <c r="AM11" s="283">
        <f t="shared" ref="AM11:AM31" si="27">AL11/AK11*100</f>
        <v>122.13947190250506</v>
      </c>
      <c r="AN11" s="282">
        <f t="shared" ref="AN11:AN31" si="28">AL11-AK11</f>
        <v>327</v>
      </c>
      <c r="AO11" s="164">
        <v>387</v>
      </c>
      <c r="AP11" s="164">
        <v>464</v>
      </c>
      <c r="AQ11" s="283">
        <f t="shared" si="14"/>
        <v>119.89664082687339</v>
      </c>
      <c r="AR11" s="282">
        <f t="shared" si="15"/>
        <v>77</v>
      </c>
      <c r="AS11" s="165">
        <v>562</v>
      </c>
      <c r="AT11" s="165">
        <v>501</v>
      </c>
      <c r="AU11" s="285">
        <f t="shared" si="16"/>
        <v>89.145907473309606</v>
      </c>
      <c r="AV11" s="286">
        <f t="shared" si="17"/>
        <v>-61</v>
      </c>
      <c r="AW11" s="166">
        <v>4144</v>
      </c>
      <c r="AX11" s="157">
        <v>3832</v>
      </c>
      <c r="AY11" s="283">
        <f t="shared" si="18"/>
        <v>92.5</v>
      </c>
      <c r="AZ11" s="135">
        <f t="shared" si="19"/>
        <v>-312</v>
      </c>
      <c r="BA11" s="162">
        <v>1172</v>
      </c>
      <c r="BB11" s="164">
        <v>1135</v>
      </c>
      <c r="BC11" s="283">
        <f t="shared" si="20"/>
        <v>96.843003412969281</v>
      </c>
      <c r="BD11" s="135">
        <f t="shared" si="21"/>
        <v>-37</v>
      </c>
      <c r="BE11" s="162">
        <v>973</v>
      </c>
      <c r="BF11" s="164">
        <v>954</v>
      </c>
      <c r="BG11" s="283">
        <f t="shared" ref="BG11:BG31" si="29">BF11/BE11*100</f>
        <v>98.047276464542648</v>
      </c>
      <c r="BH11" s="135">
        <f t="shared" si="22"/>
        <v>-19</v>
      </c>
      <c r="BI11" s="147">
        <v>3546.2</v>
      </c>
      <c r="BJ11" s="276">
        <v>3904.610318331504</v>
      </c>
      <c r="BK11" s="135">
        <f t="shared" ref="BK11:BK31" si="30">BJ11-BI11</f>
        <v>358.41031833150419</v>
      </c>
      <c r="BL11" s="195">
        <v>1480</v>
      </c>
      <c r="BM11" s="196">
        <v>1147</v>
      </c>
      <c r="BN11" s="281">
        <f t="shared" ref="BN11:BN31" si="31">BM11/BL11*100</f>
        <v>77.5</v>
      </c>
      <c r="BO11" s="135">
        <f t="shared" ref="BO11:BO31" si="32">BM11-BL11</f>
        <v>-333</v>
      </c>
      <c r="BP11" s="135">
        <v>328</v>
      </c>
      <c r="BQ11" s="271">
        <v>5215.67</v>
      </c>
      <c r="BR11" s="271">
        <v>6034.64</v>
      </c>
      <c r="BS11" s="287">
        <f t="shared" ref="BS11:BS31" si="33">BR11/BQ11*100</f>
        <v>115.70210538626868</v>
      </c>
      <c r="BT11" s="12">
        <f t="shared" ref="BT11:BT31" si="34">BR11-BQ11</f>
        <v>818.97000000000025</v>
      </c>
    </row>
    <row r="12" spans="1:72" ht="34.5" customHeight="1" x14ac:dyDescent="0.2">
      <c r="A12" s="161" t="s">
        <v>99</v>
      </c>
      <c r="B12" s="168">
        <v>2942</v>
      </c>
      <c r="C12" s="162">
        <v>2547</v>
      </c>
      <c r="D12" s="281">
        <f t="shared" si="0"/>
        <v>86.573759347382733</v>
      </c>
      <c r="E12" s="282">
        <f t="shared" si="1"/>
        <v>-395</v>
      </c>
      <c r="F12" s="162">
        <v>779</v>
      </c>
      <c r="G12" s="162">
        <v>716</v>
      </c>
      <c r="H12" s="281">
        <f t="shared" si="2"/>
        <v>91.912708600770216</v>
      </c>
      <c r="I12" s="135">
        <f t="shared" si="3"/>
        <v>-63</v>
      </c>
      <c r="J12" s="163">
        <v>551</v>
      </c>
      <c r="K12" s="163">
        <v>729</v>
      </c>
      <c r="L12" s="281">
        <f t="shared" si="4"/>
        <v>132.30490018148819</v>
      </c>
      <c r="M12" s="135">
        <f t="shared" si="5"/>
        <v>178</v>
      </c>
      <c r="N12" s="154">
        <v>250</v>
      </c>
      <c r="O12" s="154">
        <v>306</v>
      </c>
      <c r="P12" s="281">
        <f t="shared" si="7"/>
        <v>122.39999999999999</v>
      </c>
      <c r="Q12" s="135">
        <f t="shared" si="8"/>
        <v>56</v>
      </c>
      <c r="R12" s="281">
        <v>45.4</v>
      </c>
      <c r="S12" s="281">
        <v>42</v>
      </c>
      <c r="T12" s="281">
        <f t="shared" si="23"/>
        <v>-3.3999999999999986</v>
      </c>
      <c r="U12" s="168">
        <v>293</v>
      </c>
      <c r="V12" s="162">
        <v>268</v>
      </c>
      <c r="W12" s="283">
        <f t="shared" si="9"/>
        <v>91.467576791808867</v>
      </c>
      <c r="X12" s="135">
        <f t="shared" si="10"/>
        <v>-25</v>
      </c>
      <c r="Y12" s="200">
        <v>4652</v>
      </c>
      <c r="Z12" s="202">
        <v>4507</v>
      </c>
      <c r="AA12" s="283">
        <f t="shared" si="24"/>
        <v>96.883061049011175</v>
      </c>
      <c r="AB12" s="282"/>
      <c r="AC12" s="282"/>
      <c r="AD12" s="283" t="e">
        <f t="shared" si="11"/>
        <v>#DIV/0!</v>
      </c>
      <c r="AE12" s="282">
        <f t="shared" si="12"/>
        <v>0</v>
      </c>
      <c r="AF12" s="282">
        <f t="shared" si="25"/>
        <v>-145</v>
      </c>
      <c r="AG12" s="170">
        <v>2767</v>
      </c>
      <c r="AH12" s="170">
        <v>2397</v>
      </c>
      <c r="AI12" s="284">
        <f t="shared" si="26"/>
        <v>86.628117094325987</v>
      </c>
      <c r="AJ12" s="282">
        <f t="shared" si="13"/>
        <v>-370</v>
      </c>
      <c r="AK12" s="170">
        <v>868</v>
      </c>
      <c r="AL12" s="164">
        <v>1169</v>
      </c>
      <c r="AM12" s="283">
        <f t="shared" si="27"/>
        <v>134.67741935483869</v>
      </c>
      <c r="AN12" s="282">
        <f t="shared" si="28"/>
        <v>301</v>
      </c>
      <c r="AO12" s="169">
        <v>96</v>
      </c>
      <c r="AP12" s="164">
        <v>66</v>
      </c>
      <c r="AQ12" s="283">
        <f t="shared" si="14"/>
        <v>68.75</v>
      </c>
      <c r="AR12" s="282">
        <f t="shared" si="15"/>
        <v>-30</v>
      </c>
      <c r="AS12" s="165">
        <v>239</v>
      </c>
      <c r="AT12" s="165">
        <v>288</v>
      </c>
      <c r="AU12" s="285">
        <f t="shared" si="16"/>
        <v>120.50209205020921</v>
      </c>
      <c r="AV12" s="286">
        <f t="shared" si="17"/>
        <v>49</v>
      </c>
      <c r="AW12" s="166">
        <v>962</v>
      </c>
      <c r="AX12" s="157">
        <v>1078</v>
      </c>
      <c r="AY12" s="283">
        <f t="shared" si="18"/>
        <v>112.1</v>
      </c>
      <c r="AZ12" s="135">
        <f t="shared" si="19"/>
        <v>116</v>
      </c>
      <c r="BA12" s="170">
        <v>2208</v>
      </c>
      <c r="BB12" s="164">
        <v>1781</v>
      </c>
      <c r="BC12" s="283">
        <f t="shared" si="20"/>
        <v>80.661231884057969</v>
      </c>
      <c r="BD12" s="135">
        <f t="shared" si="21"/>
        <v>-427</v>
      </c>
      <c r="BE12" s="162">
        <v>1443</v>
      </c>
      <c r="BF12" s="164">
        <v>1215</v>
      </c>
      <c r="BG12" s="283">
        <f t="shared" si="29"/>
        <v>84.199584199584194</v>
      </c>
      <c r="BH12" s="135">
        <f t="shared" si="22"/>
        <v>-228</v>
      </c>
      <c r="BI12" s="148">
        <v>2278.1999999999998</v>
      </c>
      <c r="BJ12" s="276">
        <v>2632.0813771517996</v>
      </c>
      <c r="BK12" s="135">
        <f t="shared" si="30"/>
        <v>353.88137715179982</v>
      </c>
      <c r="BL12" s="197">
        <v>381</v>
      </c>
      <c r="BM12" s="196">
        <v>298</v>
      </c>
      <c r="BN12" s="281">
        <f t="shared" si="31"/>
        <v>78.215223097112869</v>
      </c>
      <c r="BO12" s="135">
        <f t="shared" si="32"/>
        <v>-83</v>
      </c>
      <c r="BP12" s="135">
        <v>7</v>
      </c>
      <c r="BQ12" s="271">
        <v>4019.91</v>
      </c>
      <c r="BR12" s="271">
        <v>4841.0600000000004</v>
      </c>
      <c r="BS12" s="287">
        <f t="shared" si="33"/>
        <v>120.42707423798046</v>
      </c>
      <c r="BT12" s="12">
        <f t="shared" si="34"/>
        <v>821.15000000000055</v>
      </c>
    </row>
    <row r="13" spans="1:72" ht="26.1" customHeight="1" x14ac:dyDescent="0.2">
      <c r="A13" s="161" t="s">
        <v>100</v>
      </c>
      <c r="B13" s="168">
        <v>1265</v>
      </c>
      <c r="C13" s="162">
        <v>1214</v>
      </c>
      <c r="D13" s="281">
        <f t="shared" si="0"/>
        <v>95.968379446640313</v>
      </c>
      <c r="E13" s="282">
        <f t="shared" si="1"/>
        <v>-51</v>
      </c>
      <c r="F13" s="162">
        <v>448</v>
      </c>
      <c r="G13" s="162">
        <v>391</v>
      </c>
      <c r="H13" s="281">
        <f t="shared" si="2"/>
        <v>87.276785714285708</v>
      </c>
      <c r="I13" s="135">
        <f t="shared" si="3"/>
        <v>-57</v>
      </c>
      <c r="J13" s="163">
        <v>248</v>
      </c>
      <c r="K13" s="163">
        <v>368</v>
      </c>
      <c r="L13" s="281">
        <f t="shared" si="4"/>
        <v>148.38709677419354</v>
      </c>
      <c r="M13" s="135">
        <f t="shared" si="5"/>
        <v>120</v>
      </c>
      <c r="N13" s="154">
        <v>67</v>
      </c>
      <c r="O13" s="154">
        <v>155</v>
      </c>
      <c r="P13" s="281">
        <f t="shared" si="7"/>
        <v>231.34328358208953</v>
      </c>
      <c r="Q13" s="135">
        <f t="shared" si="8"/>
        <v>88</v>
      </c>
      <c r="R13" s="281">
        <v>27</v>
      </c>
      <c r="S13" s="281">
        <v>42.1</v>
      </c>
      <c r="T13" s="281">
        <f t="shared" si="23"/>
        <v>15.100000000000001</v>
      </c>
      <c r="U13" s="168">
        <v>157</v>
      </c>
      <c r="V13" s="162">
        <v>157</v>
      </c>
      <c r="W13" s="283">
        <f t="shared" si="9"/>
        <v>100</v>
      </c>
      <c r="X13" s="135">
        <f t="shared" si="10"/>
        <v>0</v>
      </c>
      <c r="Y13" s="200">
        <v>2490</v>
      </c>
      <c r="Z13" s="202">
        <v>2234</v>
      </c>
      <c r="AA13" s="283">
        <f t="shared" si="24"/>
        <v>89.718875502008032</v>
      </c>
      <c r="AB13" s="282"/>
      <c r="AC13" s="282"/>
      <c r="AD13" s="283" t="e">
        <f t="shared" si="11"/>
        <v>#DIV/0!</v>
      </c>
      <c r="AE13" s="282">
        <f t="shared" si="12"/>
        <v>0</v>
      </c>
      <c r="AF13" s="282">
        <f t="shared" si="25"/>
        <v>-256</v>
      </c>
      <c r="AG13" s="170">
        <v>1210</v>
      </c>
      <c r="AH13" s="170">
        <v>1127</v>
      </c>
      <c r="AI13" s="284">
        <f t="shared" si="26"/>
        <v>93.140495867768593</v>
      </c>
      <c r="AJ13" s="282">
        <f t="shared" si="13"/>
        <v>-83</v>
      </c>
      <c r="AK13" s="170">
        <v>820</v>
      </c>
      <c r="AL13" s="164">
        <v>594</v>
      </c>
      <c r="AM13" s="283">
        <f t="shared" si="27"/>
        <v>72.439024390243901</v>
      </c>
      <c r="AN13" s="282">
        <f t="shared" si="28"/>
        <v>-226</v>
      </c>
      <c r="AO13" s="169">
        <v>176</v>
      </c>
      <c r="AP13" s="164">
        <v>177</v>
      </c>
      <c r="AQ13" s="283">
        <f t="shared" si="14"/>
        <v>100.56818181818181</v>
      </c>
      <c r="AR13" s="282">
        <f t="shared" si="15"/>
        <v>1</v>
      </c>
      <c r="AS13" s="165">
        <v>134</v>
      </c>
      <c r="AT13" s="165">
        <v>155</v>
      </c>
      <c r="AU13" s="285">
        <f t="shared" si="16"/>
        <v>115.67164179104476</v>
      </c>
      <c r="AV13" s="286">
        <f t="shared" si="17"/>
        <v>21</v>
      </c>
      <c r="AW13" s="166">
        <v>578</v>
      </c>
      <c r="AX13" s="157">
        <v>995</v>
      </c>
      <c r="AY13" s="283">
        <f t="shared" si="18"/>
        <v>172.1</v>
      </c>
      <c r="AZ13" s="135">
        <f t="shared" si="19"/>
        <v>417</v>
      </c>
      <c r="BA13" s="170">
        <v>898</v>
      </c>
      <c r="BB13" s="164">
        <v>822</v>
      </c>
      <c r="BC13" s="283">
        <f t="shared" si="20"/>
        <v>91.536748329621375</v>
      </c>
      <c r="BD13" s="135">
        <f t="shared" si="21"/>
        <v>-76</v>
      </c>
      <c r="BE13" s="162">
        <v>614</v>
      </c>
      <c r="BF13" s="164">
        <v>531</v>
      </c>
      <c r="BG13" s="283">
        <f t="shared" si="29"/>
        <v>86.482084690553748</v>
      </c>
      <c r="BH13" s="135">
        <f t="shared" si="22"/>
        <v>-83</v>
      </c>
      <c r="BI13" s="148">
        <v>2115.1</v>
      </c>
      <c r="BJ13" s="276">
        <v>2821.5189873417721</v>
      </c>
      <c r="BK13" s="135">
        <f t="shared" si="30"/>
        <v>706.41898734177221</v>
      </c>
      <c r="BL13" s="197">
        <v>238</v>
      </c>
      <c r="BM13" s="196">
        <v>391</v>
      </c>
      <c r="BN13" s="281">
        <f t="shared" si="31"/>
        <v>164.28571428571428</v>
      </c>
      <c r="BO13" s="135">
        <f t="shared" si="32"/>
        <v>153</v>
      </c>
      <c r="BP13" s="135">
        <v>4</v>
      </c>
      <c r="BQ13" s="271">
        <v>5028.62</v>
      </c>
      <c r="BR13" s="271">
        <v>5481.54</v>
      </c>
      <c r="BS13" s="287">
        <f t="shared" si="33"/>
        <v>109.00684482024889</v>
      </c>
      <c r="BT13" s="12">
        <f t="shared" si="34"/>
        <v>452.92000000000007</v>
      </c>
    </row>
    <row r="14" spans="1:72" ht="26.1" customHeight="1" x14ac:dyDescent="0.2">
      <c r="A14" s="161" t="s">
        <v>101</v>
      </c>
      <c r="B14" s="168">
        <v>1027</v>
      </c>
      <c r="C14" s="162">
        <v>1116</v>
      </c>
      <c r="D14" s="281">
        <f t="shared" si="0"/>
        <v>108.66601752677703</v>
      </c>
      <c r="E14" s="282">
        <f t="shared" si="1"/>
        <v>89</v>
      </c>
      <c r="F14" s="162">
        <v>330</v>
      </c>
      <c r="G14" s="162">
        <v>357</v>
      </c>
      <c r="H14" s="281">
        <f t="shared" si="2"/>
        <v>108.18181818181817</v>
      </c>
      <c r="I14" s="135">
        <f t="shared" si="3"/>
        <v>27</v>
      </c>
      <c r="J14" s="163">
        <v>186</v>
      </c>
      <c r="K14" s="163">
        <v>274</v>
      </c>
      <c r="L14" s="281">
        <f t="shared" si="4"/>
        <v>147.31182795698925</v>
      </c>
      <c r="M14" s="135">
        <f t="shared" si="5"/>
        <v>88</v>
      </c>
      <c r="N14" s="154">
        <v>89</v>
      </c>
      <c r="O14" s="154">
        <v>125</v>
      </c>
      <c r="P14" s="281">
        <f t="shared" si="7"/>
        <v>140.44943820224719</v>
      </c>
      <c r="Q14" s="135">
        <f t="shared" si="8"/>
        <v>36</v>
      </c>
      <c r="R14" s="281">
        <v>47.8</v>
      </c>
      <c r="S14" s="281">
        <v>45.6</v>
      </c>
      <c r="T14" s="281">
        <f t="shared" si="23"/>
        <v>-2.1999999999999957</v>
      </c>
      <c r="U14" s="168">
        <v>34</v>
      </c>
      <c r="V14" s="162">
        <v>86</v>
      </c>
      <c r="W14" s="283">
        <f t="shared" si="9"/>
        <v>252.94117647058823</v>
      </c>
      <c r="X14" s="135">
        <f t="shared" si="10"/>
        <v>52</v>
      </c>
      <c r="Y14" s="200">
        <v>1412</v>
      </c>
      <c r="Z14" s="202">
        <v>1743</v>
      </c>
      <c r="AA14" s="283">
        <f t="shared" si="24"/>
        <v>123.44192634560906</v>
      </c>
      <c r="AB14" s="282"/>
      <c r="AC14" s="282"/>
      <c r="AD14" s="283" t="e">
        <f t="shared" si="11"/>
        <v>#DIV/0!</v>
      </c>
      <c r="AE14" s="282">
        <f t="shared" si="12"/>
        <v>0</v>
      </c>
      <c r="AF14" s="282">
        <f t="shared" si="25"/>
        <v>331</v>
      </c>
      <c r="AG14" s="170">
        <v>951</v>
      </c>
      <c r="AH14" s="170">
        <v>1046</v>
      </c>
      <c r="AI14" s="284">
        <f t="shared" si="26"/>
        <v>109.9894847528917</v>
      </c>
      <c r="AJ14" s="282">
        <f t="shared" si="13"/>
        <v>95</v>
      </c>
      <c r="AK14" s="170">
        <v>113</v>
      </c>
      <c r="AL14" s="164">
        <v>350</v>
      </c>
      <c r="AM14" s="283">
        <f t="shared" si="27"/>
        <v>309.73451327433628</v>
      </c>
      <c r="AN14" s="282">
        <f t="shared" si="28"/>
        <v>237</v>
      </c>
      <c r="AO14" s="169">
        <v>113</v>
      </c>
      <c r="AP14" s="164">
        <v>262</v>
      </c>
      <c r="AQ14" s="283">
        <f t="shared" si="14"/>
        <v>231.85840707964601</v>
      </c>
      <c r="AR14" s="282">
        <f t="shared" si="15"/>
        <v>149</v>
      </c>
      <c r="AS14" s="165">
        <v>88</v>
      </c>
      <c r="AT14" s="165">
        <v>141</v>
      </c>
      <c r="AU14" s="285">
        <f t="shared" si="16"/>
        <v>160.22727272727272</v>
      </c>
      <c r="AV14" s="286">
        <f t="shared" si="17"/>
        <v>53</v>
      </c>
      <c r="AW14" s="166">
        <v>257</v>
      </c>
      <c r="AX14" s="157">
        <v>406</v>
      </c>
      <c r="AY14" s="283">
        <f t="shared" si="18"/>
        <v>158</v>
      </c>
      <c r="AZ14" s="135">
        <f t="shared" si="19"/>
        <v>149</v>
      </c>
      <c r="BA14" s="170">
        <v>755</v>
      </c>
      <c r="BB14" s="164">
        <v>779</v>
      </c>
      <c r="BC14" s="283">
        <f t="shared" si="20"/>
        <v>103.17880794701986</v>
      </c>
      <c r="BD14" s="135">
        <f t="shared" si="21"/>
        <v>24</v>
      </c>
      <c r="BE14" s="162">
        <v>551</v>
      </c>
      <c r="BF14" s="164">
        <v>571</v>
      </c>
      <c r="BG14" s="283">
        <f t="shared" si="29"/>
        <v>103.62976406533575</v>
      </c>
      <c r="BH14" s="135">
        <f t="shared" si="22"/>
        <v>20</v>
      </c>
      <c r="BI14" s="148">
        <v>2228</v>
      </c>
      <c r="BJ14" s="276">
        <v>2514.5797598627787</v>
      </c>
      <c r="BK14" s="135">
        <f t="shared" si="30"/>
        <v>286.5797598627787</v>
      </c>
      <c r="BL14" s="197">
        <v>63</v>
      </c>
      <c r="BM14" s="196">
        <v>101</v>
      </c>
      <c r="BN14" s="281">
        <f t="shared" si="31"/>
        <v>160.31746031746033</v>
      </c>
      <c r="BO14" s="135">
        <f t="shared" si="32"/>
        <v>38</v>
      </c>
      <c r="BP14" s="135">
        <v>19</v>
      </c>
      <c r="BQ14" s="271">
        <v>4260.8900000000003</v>
      </c>
      <c r="BR14" s="271">
        <v>5151.24</v>
      </c>
      <c r="BS14" s="287">
        <f t="shared" si="33"/>
        <v>120.89586917287232</v>
      </c>
      <c r="BT14" s="12">
        <f t="shared" si="34"/>
        <v>890.34999999999945</v>
      </c>
    </row>
    <row r="15" spans="1:72" s="7" customFormat="1" ht="21.75" customHeight="1" x14ac:dyDescent="0.25">
      <c r="A15" s="26" t="s">
        <v>102</v>
      </c>
      <c r="B15" s="153">
        <v>1044</v>
      </c>
      <c r="C15" s="152">
        <v>807</v>
      </c>
      <c r="D15" s="288">
        <f t="shared" si="0"/>
        <v>77.298850574712645</v>
      </c>
      <c r="E15" s="282">
        <f t="shared" si="1"/>
        <v>-237</v>
      </c>
      <c r="F15" s="152">
        <v>326</v>
      </c>
      <c r="G15" s="152">
        <v>218</v>
      </c>
      <c r="H15" s="289">
        <f t="shared" si="2"/>
        <v>66.871165644171782</v>
      </c>
      <c r="I15" s="135">
        <f t="shared" si="3"/>
        <v>-108</v>
      </c>
      <c r="J15" s="163">
        <v>73</v>
      </c>
      <c r="K15" s="163">
        <v>105</v>
      </c>
      <c r="L15" s="281">
        <f t="shared" si="4"/>
        <v>143.83561643835617</v>
      </c>
      <c r="M15" s="135">
        <f t="shared" si="5"/>
        <v>32</v>
      </c>
      <c r="N15" s="154">
        <v>10</v>
      </c>
      <c r="O15" s="154">
        <v>38</v>
      </c>
      <c r="P15" s="281">
        <f t="shared" si="7"/>
        <v>380</v>
      </c>
      <c r="Q15" s="135">
        <f t="shared" si="8"/>
        <v>28</v>
      </c>
      <c r="R15" s="281">
        <v>13.7</v>
      </c>
      <c r="S15" s="281">
        <v>36.200000000000003</v>
      </c>
      <c r="T15" s="281">
        <f t="shared" si="23"/>
        <v>22.500000000000004</v>
      </c>
      <c r="U15" s="153">
        <v>124</v>
      </c>
      <c r="V15" s="152">
        <v>125</v>
      </c>
      <c r="W15" s="283">
        <f t="shared" si="9"/>
        <v>100.80645161290323</v>
      </c>
      <c r="X15" s="135">
        <f t="shared" si="10"/>
        <v>1</v>
      </c>
      <c r="Y15" s="201">
        <v>1275</v>
      </c>
      <c r="Z15" s="203">
        <v>1048</v>
      </c>
      <c r="AA15" s="283">
        <f t="shared" si="24"/>
        <v>82.196078431372555</v>
      </c>
      <c r="AB15" s="290"/>
      <c r="AC15" s="290"/>
      <c r="AD15" s="291" t="e">
        <f t="shared" si="11"/>
        <v>#DIV/0!</v>
      </c>
      <c r="AE15" s="290">
        <f t="shared" si="12"/>
        <v>0</v>
      </c>
      <c r="AF15" s="282">
        <f t="shared" si="25"/>
        <v>-227</v>
      </c>
      <c r="AG15" s="170">
        <v>952</v>
      </c>
      <c r="AH15" s="153">
        <v>724</v>
      </c>
      <c r="AI15" s="284">
        <f t="shared" si="26"/>
        <v>76.05042016806722</v>
      </c>
      <c r="AJ15" s="282">
        <f t="shared" si="13"/>
        <v>-228</v>
      </c>
      <c r="AK15" s="170">
        <v>173</v>
      </c>
      <c r="AL15" s="155">
        <v>238</v>
      </c>
      <c r="AM15" s="283">
        <f t="shared" si="27"/>
        <v>137.57225433526011</v>
      </c>
      <c r="AN15" s="282">
        <f t="shared" si="28"/>
        <v>65</v>
      </c>
      <c r="AO15" s="156">
        <v>25</v>
      </c>
      <c r="AP15" s="155">
        <v>93</v>
      </c>
      <c r="AQ15" s="283">
        <f t="shared" si="14"/>
        <v>372</v>
      </c>
      <c r="AR15" s="282">
        <f t="shared" si="15"/>
        <v>68</v>
      </c>
      <c r="AS15" s="209">
        <v>72</v>
      </c>
      <c r="AT15" s="209">
        <v>87</v>
      </c>
      <c r="AU15" s="285">
        <f t="shared" si="16"/>
        <v>120.83333333333333</v>
      </c>
      <c r="AV15" s="286">
        <f t="shared" si="17"/>
        <v>15</v>
      </c>
      <c r="AW15" s="190">
        <v>218</v>
      </c>
      <c r="AX15" s="157">
        <v>267</v>
      </c>
      <c r="AY15" s="283">
        <f t="shared" si="18"/>
        <v>122.5</v>
      </c>
      <c r="AZ15" s="135">
        <f t="shared" si="19"/>
        <v>49</v>
      </c>
      <c r="BA15" s="153">
        <v>862</v>
      </c>
      <c r="BB15" s="155">
        <v>580</v>
      </c>
      <c r="BC15" s="283">
        <f t="shared" si="20"/>
        <v>67.285382830626446</v>
      </c>
      <c r="BD15" s="135">
        <f t="shared" si="21"/>
        <v>-282</v>
      </c>
      <c r="BE15" s="152">
        <v>595</v>
      </c>
      <c r="BF15" s="155">
        <v>409</v>
      </c>
      <c r="BG15" s="283">
        <f t="shared" si="29"/>
        <v>68.739495798319325</v>
      </c>
      <c r="BH15" s="135">
        <f t="shared" si="22"/>
        <v>-186</v>
      </c>
      <c r="BI15" s="148">
        <v>1999.3</v>
      </c>
      <c r="BJ15" s="277">
        <v>2773.7556561085971</v>
      </c>
      <c r="BK15" s="135">
        <f t="shared" si="30"/>
        <v>774.45565610859717</v>
      </c>
      <c r="BL15" s="198">
        <v>145</v>
      </c>
      <c r="BM15" s="199">
        <v>159</v>
      </c>
      <c r="BN15" s="281">
        <f t="shared" si="31"/>
        <v>109.6551724137931</v>
      </c>
      <c r="BO15" s="135">
        <f t="shared" si="32"/>
        <v>14</v>
      </c>
      <c r="BP15" s="135">
        <v>8</v>
      </c>
      <c r="BQ15" s="271">
        <v>3849.11</v>
      </c>
      <c r="BR15" s="271">
        <v>4410.07</v>
      </c>
      <c r="BS15" s="287">
        <f t="shared" si="33"/>
        <v>114.57375860913301</v>
      </c>
      <c r="BT15" s="12">
        <f t="shared" si="34"/>
        <v>560.95999999999958</v>
      </c>
    </row>
    <row r="16" spans="1:72" s="7" customFormat="1" ht="21.75" customHeight="1" x14ac:dyDescent="0.25">
      <c r="A16" s="26" t="s">
        <v>103</v>
      </c>
      <c r="B16" s="153">
        <v>558</v>
      </c>
      <c r="C16" s="152">
        <v>510</v>
      </c>
      <c r="D16" s="288">
        <f t="shared" si="0"/>
        <v>91.397849462365585</v>
      </c>
      <c r="E16" s="282">
        <f t="shared" si="1"/>
        <v>-48</v>
      </c>
      <c r="F16" s="152">
        <v>145</v>
      </c>
      <c r="G16" s="152">
        <v>124</v>
      </c>
      <c r="H16" s="289">
        <f t="shared" si="2"/>
        <v>85.517241379310349</v>
      </c>
      <c r="I16" s="135">
        <f t="shared" si="3"/>
        <v>-21</v>
      </c>
      <c r="J16" s="163">
        <v>83</v>
      </c>
      <c r="K16" s="163">
        <v>162</v>
      </c>
      <c r="L16" s="281">
        <f t="shared" si="4"/>
        <v>195.18072289156626</v>
      </c>
      <c r="M16" s="135">
        <f t="shared" si="5"/>
        <v>79</v>
      </c>
      <c r="N16" s="154">
        <v>11</v>
      </c>
      <c r="O16" s="154">
        <v>34</v>
      </c>
      <c r="P16" s="281">
        <f t="shared" si="7"/>
        <v>309.09090909090907</v>
      </c>
      <c r="Q16" s="135">
        <f t="shared" si="8"/>
        <v>23</v>
      </c>
      <c r="R16" s="281">
        <v>13.3</v>
      </c>
      <c r="S16" s="281">
        <v>21</v>
      </c>
      <c r="T16" s="281">
        <f t="shared" si="23"/>
        <v>7.6999999999999993</v>
      </c>
      <c r="U16" s="153">
        <v>141</v>
      </c>
      <c r="V16" s="152">
        <v>154</v>
      </c>
      <c r="W16" s="283">
        <f t="shared" si="9"/>
        <v>109.21985815602837</v>
      </c>
      <c r="X16" s="135">
        <f t="shared" si="10"/>
        <v>13</v>
      </c>
      <c r="Y16" s="201">
        <v>840</v>
      </c>
      <c r="Z16" s="203">
        <v>1074</v>
      </c>
      <c r="AA16" s="283">
        <f t="shared" si="24"/>
        <v>127.85714285714285</v>
      </c>
      <c r="AB16" s="290"/>
      <c r="AC16" s="290"/>
      <c r="AD16" s="291" t="e">
        <f t="shared" si="11"/>
        <v>#DIV/0!</v>
      </c>
      <c r="AE16" s="290">
        <f t="shared" si="12"/>
        <v>0</v>
      </c>
      <c r="AF16" s="282">
        <f t="shared" si="25"/>
        <v>234</v>
      </c>
      <c r="AG16" s="170">
        <v>517</v>
      </c>
      <c r="AH16" s="153">
        <v>487</v>
      </c>
      <c r="AI16" s="284">
        <f t="shared" si="26"/>
        <v>94.197292069632496</v>
      </c>
      <c r="AJ16" s="282">
        <f t="shared" si="13"/>
        <v>-30</v>
      </c>
      <c r="AK16" s="170">
        <v>119</v>
      </c>
      <c r="AL16" s="155">
        <v>363</v>
      </c>
      <c r="AM16" s="283">
        <f t="shared" si="27"/>
        <v>305.0420168067227</v>
      </c>
      <c r="AN16" s="282">
        <f t="shared" si="28"/>
        <v>244</v>
      </c>
      <c r="AO16" s="156">
        <v>152</v>
      </c>
      <c r="AP16" s="155">
        <v>124</v>
      </c>
      <c r="AQ16" s="283">
        <f t="shared" si="14"/>
        <v>81.578947368421055</v>
      </c>
      <c r="AR16" s="282">
        <f t="shared" si="15"/>
        <v>-28</v>
      </c>
      <c r="AS16" s="209">
        <v>33</v>
      </c>
      <c r="AT16" s="209">
        <v>61</v>
      </c>
      <c r="AU16" s="285">
        <f t="shared" si="16"/>
        <v>184.84848484848484</v>
      </c>
      <c r="AV16" s="286">
        <f t="shared" si="17"/>
        <v>28</v>
      </c>
      <c r="AW16" s="190">
        <v>154</v>
      </c>
      <c r="AX16" s="157">
        <v>251</v>
      </c>
      <c r="AY16" s="283">
        <f t="shared" si="18"/>
        <v>163</v>
      </c>
      <c r="AZ16" s="135">
        <f t="shared" si="19"/>
        <v>97</v>
      </c>
      <c r="BA16" s="153">
        <v>431</v>
      </c>
      <c r="BB16" s="155">
        <v>321</v>
      </c>
      <c r="BC16" s="283">
        <f t="shared" si="20"/>
        <v>74.477958236658935</v>
      </c>
      <c r="BD16" s="135">
        <f t="shared" si="21"/>
        <v>-110</v>
      </c>
      <c r="BE16" s="152">
        <v>357</v>
      </c>
      <c r="BF16" s="155">
        <v>262</v>
      </c>
      <c r="BG16" s="283">
        <f t="shared" si="29"/>
        <v>73.389355742296914</v>
      </c>
      <c r="BH16" s="135">
        <f t="shared" si="22"/>
        <v>-95</v>
      </c>
      <c r="BI16" s="148">
        <v>2306.6</v>
      </c>
      <c r="BJ16" s="277">
        <v>2825</v>
      </c>
      <c r="BK16" s="135">
        <f t="shared" si="30"/>
        <v>518.40000000000009</v>
      </c>
      <c r="BL16" s="198">
        <v>72</v>
      </c>
      <c r="BM16" s="199">
        <v>93</v>
      </c>
      <c r="BN16" s="281">
        <f t="shared" si="31"/>
        <v>129.16666666666669</v>
      </c>
      <c r="BO16" s="135">
        <f t="shared" si="32"/>
        <v>21</v>
      </c>
      <c r="BP16" s="135">
        <v>3</v>
      </c>
      <c r="BQ16" s="271">
        <v>4035.67</v>
      </c>
      <c r="BR16" s="271">
        <v>4458.5600000000004</v>
      </c>
      <c r="BS16" s="287">
        <f t="shared" si="33"/>
        <v>110.47880525414615</v>
      </c>
      <c r="BT16" s="12">
        <f t="shared" si="34"/>
        <v>422.89000000000033</v>
      </c>
    </row>
    <row r="17" spans="1:72" s="7" customFormat="1" ht="21.75" customHeight="1" x14ac:dyDescent="0.25">
      <c r="A17" s="26" t="s">
        <v>104</v>
      </c>
      <c r="B17" s="153">
        <v>680</v>
      </c>
      <c r="C17" s="152">
        <v>640</v>
      </c>
      <c r="D17" s="288">
        <f t="shared" si="0"/>
        <v>94.117647058823522</v>
      </c>
      <c r="E17" s="282">
        <f t="shared" si="1"/>
        <v>-40</v>
      </c>
      <c r="F17" s="152">
        <v>201</v>
      </c>
      <c r="G17" s="152">
        <v>214</v>
      </c>
      <c r="H17" s="289">
        <f t="shared" si="2"/>
        <v>106.46766169154229</v>
      </c>
      <c r="I17" s="135">
        <f t="shared" si="3"/>
        <v>13</v>
      </c>
      <c r="J17" s="163">
        <v>163</v>
      </c>
      <c r="K17" s="163">
        <v>140</v>
      </c>
      <c r="L17" s="281">
        <f t="shared" si="4"/>
        <v>85.889570552147248</v>
      </c>
      <c r="M17" s="135">
        <f t="shared" si="5"/>
        <v>-23</v>
      </c>
      <c r="N17" s="154">
        <v>75</v>
      </c>
      <c r="O17" s="154">
        <v>52</v>
      </c>
      <c r="P17" s="281">
        <f t="shared" si="7"/>
        <v>69.333333333333343</v>
      </c>
      <c r="Q17" s="135">
        <f t="shared" si="8"/>
        <v>-23</v>
      </c>
      <c r="R17" s="281">
        <v>46</v>
      </c>
      <c r="S17" s="281">
        <v>37.1</v>
      </c>
      <c r="T17" s="281">
        <f t="shared" si="23"/>
        <v>-8.8999999999999986</v>
      </c>
      <c r="U17" s="153">
        <v>93</v>
      </c>
      <c r="V17" s="152">
        <v>93</v>
      </c>
      <c r="W17" s="283">
        <f t="shared" si="9"/>
        <v>100</v>
      </c>
      <c r="X17" s="135">
        <f t="shared" si="10"/>
        <v>0</v>
      </c>
      <c r="Y17" s="201">
        <v>1641</v>
      </c>
      <c r="Z17" s="203">
        <v>1407</v>
      </c>
      <c r="AA17" s="283">
        <f t="shared" si="24"/>
        <v>85.740402193784277</v>
      </c>
      <c r="AB17" s="290"/>
      <c r="AC17" s="290"/>
      <c r="AD17" s="291" t="e">
        <f t="shared" si="11"/>
        <v>#DIV/0!</v>
      </c>
      <c r="AE17" s="290">
        <f t="shared" si="12"/>
        <v>0</v>
      </c>
      <c r="AF17" s="282">
        <f t="shared" si="25"/>
        <v>-234</v>
      </c>
      <c r="AG17" s="170">
        <v>610</v>
      </c>
      <c r="AH17" s="153">
        <v>597</v>
      </c>
      <c r="AI17" s="284">
        <f t="shared" si="26"/>
        <v>97.868852459016395</v>
      </c>
      <c r="AJ17" s="282">
        <f t="shared" si="13"/>
        <v>-13</v>
      </c>
      <c r="AK17" s="170">
        <v>737</v>
      </c>
      <c r="AL17" s="155">
        <v>709</v>
      </c>
      <c r="AM17" s="283">
        <f t="shared" si="27"/>
        <v>96.200814111261863</v>
      </c>
      <c r="AN17" s="282">
        <f t="shared" si="28"/>
        <v>-28</v>
      </c>
      <c r="AO17" s="156">
        <v>100</v>
      </c>
      <c r="AP17" s="155">
        <v>100</v>
      </c>
      <c r="AQ17" s="283">
        <f t="shared" si="14"/>
        <v>100</v>
      </c>
      <c r="AR17" s="282">
        <f t="shared" si="15"/>
        <v>0</v>
      </c>
      <c r="AS17" s="209">
        <v>68</v>
      </c>
      <c r="AT17" s="209">
        <v>77</v>
      </c>
      <c r="AU17" s="285">
        <f t="shared" si="16"/>
        <v>113.23529411764706</v>
      </c>
      <c r="AV17" s="286">
        <f t="shared" si="17"/>
        <v>9</v>
      </c>
      <c r="AW17" s="190">
        <v>218</v>
      </c>
      <c r="AX17" s="157">
        <v>213</v>
      </c>
      <c r="AY17" s="283">
        <f t="shared" si="18"/>
        <v>97.7</v>
      </c>
      <c r="AZ17" s="135">
        <f t="shared" si="19"/>
        <v>-5</v>
      </c>
      <c r="BA17" s="153">
        <v>487</v>
      </c>
      <c r="BB17" s="155">
        <v>455</v>
      </c>
      <c r="BC17" s="283">
        <f t="shared" si="20"/>
        <v>93.429158110882966</v>
      </c>
      <c r="BD17" s="135">
        <f t="shared" si="21"/>
        <v>-32</v>
      </c>
      <c r="BE17" s="152">
        <v>385</v>
      </c>
      <c r="BF17" s="155">
        <v>385</v>
      </c>
      <c r="BG17" s="283">
        <f t="shared" si="29"/>
        <v>100</v>
      </c>
      <c r="BH17" s="135">
        <f t="shared" si="22"/>
        <v>0</v>
      </c>
      <c r="BI17" s="150">
        <v>1949.1</v>
      </c>
      <c r="BJ17" s="277">
        <v>2733.9522546419098</v>
      </c>
      <c r="BK17" s="135">
        <f t="shared" si="30"/>
        <v>784.85225464190989</v>
      </c>
      <c r="BL17" s="198">
        <v>61</v>
      </c>
      <c r="BM17" s="199">
        <v>69</v>
      </c>
      <c r="BN17" s="281">
        <f t="shared" si="31"/>
        <v>113.11475409836065</v>
      </c>
      <c r="BO17" s="135">
        <f t="shared" si="32"/>
        <v>8</v>
      </c>
      <c r="BP17" s="135">
        <v>5</v>
      </c>
      <c r="BQ17" s="271">
        <v>3754.79</v>
      </c>
      <c r="BR17" s="271">
        <v>4729.62</v>
      </c>
      <c r="BS17" s="287">
        <f t="shared" si="33"/>
        <v>125.96230415016552</v>
      </c>
      <c r="BT17" s="12">
        <f t="shared" si="34"/>
        <v>974.82999999999993</v>
      </c>
    </row>
    <row r="18" spans="1:72" s="7" customFormat="1" ht="21.75" customHeight="1" x14ac:dyDescent="0.25">
      <c r="A18" s="26" t="s">
        <v>105</v>
      </c>
      <c r="B18" s="153">
        <v>671</v>
      </c>
      <c r="C18" s="152">
        <v>636</v>
      </c>
      <c r="D18" s="288">
        <f t="shared" si="0"/>
        <v>94.783904619970201</v>
      </c>
      <c r="E18" s="282">
        <f t="shared" si="1"/>
        <v>-35</v>
      </c>
      <c r="F18" s="152">
        <v>180</v>
      </c>
      <c r="G18" s="152">
        <v>186</v>
      </c>
      <c r="H18" s="289">
        <f t="shared" si="2"/>
        <v>103.33333333333334</v>
      </c>
      <c r="I18" s="135">
        <f t="shared" si="3"/>
        <v>6</v>
      </c>
      <c r="J18" s="163">
        <v>123</v>
      </c>
      <c r="K18" s="163">
        <v>169</v>
      </c>
      <c r="L18" s="281">
        <f t="shared" si="4"/>
        <v>137.39837398373984</v>
      </c>
      <c r="M18" s="135">
        <f t="shared" si="5"/>
        <v>46</v>
      </c>
      <c r="N18" s="154">
        <v>58</v>
      </c>
      <c r="O18" s="154">
        <v>84</v>
      </c>
      <c r="P18" s="281">
        <f t="shared" si="7"/>
        <v>144.82758620689654</v>
      </c>
      <c r="Q18" s="135">
        <f t="shared" si="8"/>
        <v>26</v>
      </c>
      <c r="R18" s="281">
        <v>47.2</v>
      </c>
      <c r="S18" s="281">
        <v>49.7</v>
      </c>
      <c r="T18" s="281">
        <f t="shared" si="23"/>
        <v>2.5</v>
      </c>
      <c r="U18" s="153">
        <v>133</v>
      </c>
      <c r="V18" s="152">
        <v>113</v>
      </c>
      <c r="W18" s="283">
        <f t="shared" si="9"/>
        <v>84.962406015037601</v>
      </c>
      <c r="X18" s="135">
        <f t="shared" si="10"/>
        <v>-20</v>
      </c>
      <c r="Y18" s="201">
        <v>947</v>
      </c>
      <c r="Z18" s="203">
        <v>1139</v>
      </c>
      <c r="AA18" s="283">
        <f t="shared" si="24"/>
        <v>120.27455121436115</v>
      </c>
      <c r="AB18" s="290"/>
      <c r="AC18" s="290"/>
      <c r="AD18" s="291" t="e">
        <f t="shared" si="11"/>
        <v>#DIV/0!</v>
      </c>
      <c r="AE18" s="290">
        <f t="shared" si="12"/>
        <v>0</v>
      </c>
      <c r="AF18" s="282">
        <f t="shared" si="25"/>
        <v>192</v>
      </c>
      <c r="AG18" s="170">
        <v>611</v>
      </c>
      <c r="AH18" s="153">
        <v>583</v>
      </c>
      <c r="AI18" s="284">
        <f t="shared" si="26"/>
        <v>95.417348608837969</v>
      </c>
      <c r="AJ18" s="282">
        <f t="shared" si="13"/>
        <v>-28</v>
      </c>
      <c r="AK18" s="170">
        <v>72</v>
      </c>
      <c r="AL18" s="155">
        <v>222</v>
      </c>
      <c r="AM18" s="283">
        <f t="shared" si="27"/>
        <v>308.33333333333337</v>
      </c>
      <c r="AN18" s="282">
        <f t="shared" si="28"/>
        <v>150</v>
      </c>
      <c r="AO18" s="156">
        <v>171</v>
      </c>
      <c r="AP18" s="155">
        <v>179</v>
      </c>
      <c r="AQ18" s="283">
        <f t="shared" si="14"/>
        <v>104.67836257309942</v>
      </c>
      <c r="AR18" s="282">
        <f t="shared" si="15"/>
        <v>8</v>
      </c>
      <c r="AS18" s="209">
        <v>61</v>
      </c>
      <c r="AT18" s="209">
        <v>79</v>
      </c>
      <c r="AU18" s="285">
        <f t="shared" si="16"/>
        <v>129.50819672131149</v>
      </c>
      <c r="AV18" s="286">
        <f t="shared" si="17"/>
        <v>18</v>
      </c>
      <c r="AW18" s="190">
        <v>297</v>
      </c>
      <c r="AX18" s="157">
        <v>354</v>
      </c>
      <c r="AY18" s="283">
        <f t="shared" si="18"/>
        <v>119.2</v>
      </c>
      <c r="AZ18" s="135">
        <f t="shared" si="19"/>
        <v>57</v>
      </c>
      <c r="BA18" s="153">
        <v>536</v>
      </c>
      <c r="BB18" s="155">
        <v>482</v>
      </c>
      <c r="BC18" s="283">
        <f t="shared" si="20"/>
        <v>89.925373134328353</v>
      </c>
      <c r="BD18" s="135">
        <f t="shared" si="21"/>
        <v>-54</v>
      </c>
      <c r="BE18" s="152">
        <v>454</v>
      </c>
      <c r="BF18" s="155">
        <v>431</v>
      </c>
      <c r="BG18" s="283">
        <f t="shared" si="29"/>
        <v>94.933920704845818</v>
      </c>
      <c r="BH18" s="135">
        <f t="shared" si="22"/>
        <v>-23</v>
      </c>
      <c r="BI18" s="147">
        <v>2504</v>
      </c>
      <c r="BJ18" s="277">
        <v>3397.6394849785406</v>
      </c>
      <c r="BK18" s="135">
        <f t="shared" si="30"/>
        <v>893.63948497854062</v>
      </c>
      <c r="BL18" s="198">
        <v>167</v>
      </c>
      <c r="BM18" s="199">
        <v>152</v>
      </c>
      <c r="BN18" s="281">
        <f t="shared" si="31"/>
        <v>91.017964071856284</v>
      </c>
      <c r="BO18" s="135">
        <f t="shared" si="32"/>
        <v>-15</v>
      </c>
      <c r="BP18" s="135">
        <v>4</v>
      </c>
      <c r="BQ18" s="271">
        <v>4454.74</v>
      </c>
      <c r="BR18" s="271">
        <v>4857.72</v>
      </c>
      <c r="BS18" s="287">
        <f t="shared" si="33"/>
        <v>109.04609472157748</v>
      </c>
      <c r="BT18" s="12">
        <f t="shared" si="34"/>
        <v>402.98000000000047</v>
      </c>
    </row>
    <row r="19" spans="1:72" s="7" customFormat="1" ht="21.75" customHeight="1" x14ac:dyDescent="0.25">
      <c r="A19" s="26" t="s">
        <v>106</v>
      </c>
      <c r="B19" s="153">
        <v>1629</v>
      </c>
      <c r="C19" s="152">
        <v>1500</v>
      </c>
      <c r="D19" s="288">
        <f t="shared" si="0"/>
        <v>92.081031307550646</v>
      </c>
      <c r="E19" s="282">
        <f t="shared" si="1"/>
        <v>-129</v>
      </c>
      <c r="F19" s="152">
        <v>328</v>
      </c>
      <c r="G19" s="152">
        <v>349</v>
      </c>
      <c r="H19" s="289">
        <f t="shared" si="2"/>
        <v>106.40243902439023</v>
      </c>
      <c r="I19" s="135">
        <f t="shared" si="3"/>
        <v>21</v>
      </c>
      <c r="J19" s="163">
        <v>159</v>
      </c>
      <c r="K19" s="163">
        <v>373</v>
      </c>
      <c r="L19" s="281">
        <f t="shared" si="4"/>
        <v>234.59119496855348</v>
      </c>
      <c r="M19" s="135">
        <f t="shared" si="5"/>
        <v>214</v>
      </c>
      <c r="N19" s="154">
        <v>41</v>
      </c>
      <c r="O19" s="154">
        <v>92</v>
      </c>
      <c r="P19" s="281">
        <f t="shared" si="7"/>
        <v>224.39024390243904</v>
      </c>
      <c r="Q19" s="135">
        <f t="shared" si="8"/>
        <v>51</v>
      </c>
      <c r="R19" s="281">
        <v>25.8</v>
      </c>
      <c r="S19" s="281">
        <v>24.7</v>
      </c>
      <c r="T19" s="281">
        <f t="shared" si="23"/>
        <v>-1.1000000000000014</v>
      </c>
      <c r="U19" s="153">
        <v>241</v>
      </c>
      <c r="V19" s="152">
        <v>326</v>
      </c>
      <c r="W19" s="283">
        <f t="shared" si="9"/>
        <v>135.26970954356847</v>
      </c>
      <c r="X19" s="135">
        <f t="shared" si="10"/>
        <v>85</v>
      </c>
      <c r="Y19" s="201">
        <v>1744</v>
      </c>
      <c r="Z19" s="203">
        <v>2018</v>
      </c>
      <c r="AA19" s="283">
        <f t="shared" si="24"/>
        <v>115.71100917431193</v>
      </c>
      <c r="AB19" s="290"/>
      <c r="AC19" s="290"/>
      <c r="AD19" s="291" t="e">
        <f t="shared" si="11"/>
        <v>#DIV/0!</v>
      </c>
      <c r="AE19" s="290">
        <f t="shared" si="12"/>
        <v>0</v>
      </c>
      <c r="AF19" s="282">
        <f t="shared" si="25"/>
        <v>274</v>
      </c>
      <c r="AG19" s="170">
        <v>1408</v>
      </c>
      <c r="AH19" s="153">
        <v>1253</v>
      </c>
      <c r="AI19" s="284">
        <f t="shared" si="26"/>
        <v>88.991477272727266</v>
      </c>
      <c r="AJ19" s="282">
        <f t="shared" si="13"/>
        <v>-155</v>
      </c>
      <c r="AK19" s="170">
        <v>189</v>
      </c>
      <c r="AL19" s="155">
        <v>483</v>
      </c>
      <c r="AM19" s="283">
        <f t="shared" si="27"/>
        <v>255.55555555555554</v>
      </c>
      <c r="AN19" s="282">
        <f t="shared" si="28"/>
        <v>294</v>
      </c>
      <c r="AO19" s="156">
        <v>74</v>
      </c>
      <c r="AP19" s="155">
        <v>75</v>
      </c>
      <c r="AQ19" s="283">
        <f t="shared" si="14"/>
        <v>101.35135135135135</v>
      </c>
      <c r="AR19" s="282">
        <f t="shared" si="15"/>
        <v>1</v>
      </c>
      <c r="AS19" s="209">
        <v>94</v>
      </c>
      <c r="AT19" s="209">
        <v>122</v>
      </c>
      <c r="AU19" s="285">
        <f t="shared" si="16"/>
        <v>129.78723404255319</v>
      </c>
      <c r="AV19" s="286">
        <f t="shared" si="17"/>
        <v>28</v>
      </c>
      <c r="AW19" s="190">
        <v>530</v>
      </c>
      <c r="AX19" s="157">
        <v>823</v>
      </c>
      <c r="AY19" s="283">
        <f t="shared" si="18"/>
        <v>155.30000000000001</v>
      </c>
      <c r="AZ19" s="135">
        <f t="shared" si="19"/>
        <v>293</v>
      </c>
      <c r="BA19" s="153">
        <v>1314</v>
      </c>
      <c r="BB19" s="155">
        <v>1057</v>
      </c>
      <c r="BC19" s="283">
        <f t="shared" si="20"/>
        <v>80.441400304414003</v>
      </c>
      <c r="BD19" s="135">
        <f t="shared" si="21"/>
        <v>-257</v>
      </c>
      <c r="BE19" s="152">
        <v>917</v>
      </c>
      <c r="BF19" s="155">
        <v>715</v>
      </c>
      <c r="BG19" s="283">
        <f t="shared" si="29"/>
        <v>77.971646673936746</v>
      </c>
      <c r="BH19" s="135">
        <f t="shared" si="22"/>
        <v>-202</v>
      </c>
      <c r="BI19" s="150">
        <v>2782.5</v>
      </c>
      <c r="BJ19" s="277">
        <v>3628.4989858012173</v>
      </c>
      <c r="BK19" s="135">
        <f t="shared" si="30"/>
        <v>845.99898580121726</v>
      </c>
      <c r="BL19" s="198">
        <v>323</v>
      </c>
      <c r="BM19" s="199">
        <v>381</v>
      </c>
      <c r="BN19" s="281">
        <f t="shared" si="31"/>
        <v>117.95665634674923</v>
      </c>
      <c r="BO19" s="135">
        <f t="shared" si="32"/>
        <v>58</v>
      </c>
      <c r="BP19" s="135">
        <v>3</v>
      </c>
      <c r="BQ19" s="271">
        <v>3972.55</v>
      </c>
      <c r="BR19" s="271">
        <v>4512.32</v>
      </c>
      <c r="BS19" s="287">
        <f t="shared" si="33"/>
        <v>113.587494178802</v>
      </c>
      <c r="BT19" s="12">
        <f t="shared" si="34"/>
        <v>539.76999999999953</v>
      </c>
    </row>
    <row r="20" spans="1:72" s="7" customFormat="1" ht="21.75" customHeight="1" x14ac:dyDescent="0.25">
      <c r="A20" s="26" t="s">
        <v>107</v>
      </c>
      <c r="B20" s="153">
        <v>1476</v>
      </c>
      <c r="C20" s="152">
        <v>1427</v>
      </c>
      <c r="D20" s="288">
        <f t="shared" si="0"/>
        <v>96.680216802168019</v>
      </c>
      <c r="E20" s="282">
        <f t="shared" si="1"/>
        <v>-49</v>
      </c>
      <c r="F20" s="152">
        <v>371</v>
      </c>
      <c r="G20" s="152">
        <v>372</v>
      </c>
      <c r="H20" s="289">
        <f t="shared" si="2"/>
        <v>100.26954177897574</v>
      </c>
      <c r="I20" s="135">
        <f t="shared" si="3"/>
        <v>1</v>
      </c>
      <c r="J20" s="163">
        <v>102</v>
      </c>
      <c r="K20" s="163">
        <v>150</v>
      </c>
      <c r="L20" s="281">
        <f t="shared" si="4"/>
        <v>147.05882352941177</v>
      </c>
      <c r="M20" s="135">
        <f t="shared" si="5"/>
        <v>48</v>
      </c>
      <c r="N20" s="154">
        <v>19</v>
      </c>
      <c r="O20" s="154">
        <v>49</v>
      </c>
      <c r="P20" s="281">
        <f t="shared" si="7"/>
        <v>257.89473684210526</v>
      </c>
      <c r="Q20" s="135">
        <f t="shared" si="8"/>
        <v>30</v>
      </c>
      <c r="R20" s="281">
        <v>18.600000000000001</v>
      </c>
      <c r="S20" s="281">
        <v>32.700000000000003</v>
      </c>
      <c r="T20" s="281">
        <f t="shared" si="23"/>
        <v>14.100000000000001</v>
      </c>
      <c r="U20" s="153">
        <v>147</v>
      </c>
      <c r="V20" s="152">
        <v>148</v>
      </c>
      <c r="W20" s="283">
        <f t="shared" si="9"/>
        <v>100.68027210884354</v>
      </c>
      <c r="X20" s="135">
        <f t="shared" si="10"/>
        <v>1</v>
      </c>
      <c r="Y20" s="201">
        <v>2070</v>
      </c>
      <c r="Z20" s="203">
        <v>2085</v>
      </c>
      <c r="AA20" s="283">
        <f t="shared" si="24"/>
        <v>100.72463768115942</v>
      </c>
      <c r="AB20" s="290"/>
      <c r="AC20" s="290"/>
      <c r="AD20" s="291" t="e">
        <f t="shared" si="11"/>
        <v>#DIV/0!</v>
      </c>
      <c r="AE20" s="290">
        <f t="shared" si="12"/>
        <v>0</v>
      </c>
      <c r="AF20" s="282">
        <f t="shared" si="25"/>
        <v>15</v>
      </c>
      <c r="AG20" s="170">
        <v>1098</v>
      </c>
      <c r="AH20" s="153">
        <v>1168</v>
      </c>
      <c r="AI20" s="284">
        <f t="shared" si="26"/>
        <v>106.37522768670308</v>
      </c>
      <c r="AJ20" s="282">
        <f t="shared" si="13"/>
        <v>70</v>
      </c>
      <c r="AK20" s="170">
        <v>744</v>
      </c>
      <c r="AL20" s="155">
        <v>571</v>
      </c>
      <c r="AM20" s="283">
        <f t="shared" si="27"/>
        <v>76.747311827956992</v>
      </c>
      <c r="AN20" s="282">
        <f t="shared" si="28"/>
        <v>-173</v>
      </c>
      <c r="AO20" s="156">
        <v>151</v>
      </c>
      <c r="AP20" s="155">
        <v>143</v>
      </c>
      <c r="AQ20" s="283">
        <f t="shared" si="14"/>
        <v>94.701986754966882</v>
      </c>
      <c r="AR20" s="282">
        <f t="shared" si="15"/>
        <v>-8</v>
      </c>
      <c r="AS20" s="209">
        <v>119</v>
      </c>
      <c r="AT20" s="209">
        <v>126</v>
      </c>
      <c r="AU20" s="285">
        <f t="shared" si="16"/>
        <v>105.88235294117648</v>
      </c>
      <c r="AV20" s="286">
        <f t="shared" si="17"/>
        <v>7</v>
      </c>
      <c r="AW20" s="190">
        <v>459</v>
      </c>
      <c r="AX20" s="157">
        <v>542</v>
      </c>
      <c r="AY20" s="283">
        <f t="shared" si="18"/>
        <v>118.1</v>
      </c>
      <c r="AZ20" s="135">
        <f t="shared" si="19"/>
        <v>83</v>
      </c>
      <c r="BA20" s="153">
        <v>1188</v>
      </c>
      <c r="BB20" s="155">
        <v>1048</v>
      </c>
      <c r="BC20" s="283">
        <f t="shared" si="20"/>
        <v>88.215488215488207</v>
      </c>
      <c r="BD20" s="135">
        <f t="shared" si="21"/>
        <v>-140</v>
      </c>
      <c r="BE20" s="152">
        <v>707</v>
      </c>
      <c r="BF20" s="155">
        <v>629</v>
      </c>
      <c r="BG20" s="283">
        <f t="shared" si="29"/>
        <v>88.967468175388959</v>
      </c>
      <c r="BH20" s="135">
        <f t="shared" si="22"/>
        <v>-78</v>
      </c>
      <c r="BI20" s="149">
        <v>2046.6</v>
      </c>
      <c r="BJ20" s="277">
        <v>2372.1283783783783</v>
      </c>
      <c r="BK20" s="135">
        <f t="shared" si="30"/>
        <v>325.52837837837842</v>
      </c>
      <c r="BL20" s="198">
        <v>236</v>
      </c>
      <c r="BM20" s="199">
        <v>224</v>
      </c>
      <c r="BN20" s="281">
        <f t="shared" si="31"/>
        <v>94.915254237288138</v>
      </c>
      <c r="BO20" s="135">
        <f t="shared" si="32"/>
        <v>-12</v>
      </c>
      <c r="BP20" s="135">
        <v>0</v>
      </c>
      <c r="BQ20" s="271">
        <v>3989.82</v>
      </c>
      <c r="BR20" s="271">
        <v>4705.4399999999996</v>
      </c>
      <c r="BS20" s="287">
        <f t="shared" si="33"/>
        <v>117.93614749537571</v>
      </c>
      <c r="BT20" s="12">
        <f t="shared" si="34"/>
        <v>715.61999999999944</v>
      </c>
    </row>
    <row r="21" spans="1:72" s="27" customFormat="1" ht="21.75" customHeight="1" x14ac:dyDescent="0.25">
      <c r="A21" s="26" t="s">
        <v>108</v>
      </c>
      <c r="B21" s="153">
        <v>451</v>
      </c>
      <c r="C21" s="152">
        <v>446</v>
      </c>
      <c r="D21" s="288">
        <f t="shared" si="0"/>
        <v>98.891352549889135</v>
      </c>
      <c r="E21" s="282">
        <f t="shared" si="1"/>
        <v>-5</v>
      </c>
      <c r="F21" s="152">
        <v>89</v>
      </c>
      <c r="G21" s="152">
        <v>90</v>
      </c>
      <c r="H21" s="289">
        <f t="shared" si="2"/>
        <v>101.12359550561798</v>
      </c>
      <c r="I21" s="135">
        <f t="shared" si="3"/>
        <v>1</v>
      </c>
      <c r="J21" s="163">
        <v>54</v>
      </c>
      <c r="K21" s="163">
        <v>98</v>
      </c>
      <c r="L21" s="281">
        <f t="shared" si="4"/>
        <v>181.4814814814815</v>
      </c>
      <c r="M21" s="135">
        <f t="shared" si="5"/>
        <v>44</v>
      </c>
      <c r="N21" s="154">
        <v>6</v>
      </c>
      <c r="O21" s="154">
        <v>14</v>
      </c>
      <c r="P21" s="281">
        <f t="shared" si="7"/>
        <v>233.33333333333334</v>
      </c>
      <c r="Q21" s="135">
        <f t="shared" si="8"/>
        <v>8</v>
      </c>
      <c r="R21" s="281">
        <v>11.1</v>
      </c>
      <c r="S21" s="281">
        <v>14.3</v>
      </c>
      <c r="T21" s="281">
        <f t="shared" si="23"/>
        <v>3.2000000000000011</v>
      </c>
      <c r="U21" s="153">
        <v>52</v>
      </c>
      <c r="V21" s="152">
        <v>58</v>
      </c>
      <c r="W21" s="283">
        <f t="shared" si="9"/>
        <v>111.53846153846155</v>
      </c>
      <c r="X21" s="135">
        <f t="shared" si="10"/>
        <v>6</v>
      </c>
      <c r="Y21" s="201">
        <v>711</v>
      </c>
      <c r="Z21" s="203">
        <v>624</v>
      </c>
      <c r="AA21" s="283">
        <f t="shared" si="24"/>
        <v>87.763713080168785</v>
      </c>
      <c r="AB21" s="290"/>
      <c r="AC21" s="290"/>
      <c r="AD21" s="291" t="e">
        <f t="shared" si="11"/>
        <v>#DIV/0!</v>
      </c>
      <c r="AE21" s="290" t="s">
        <v>16</v>
      </c>
      <c r="AF21" s="282">
        <f t="shared" si="25"/>
        <v>-87</v>
      </c>
      <c r="AG21" s="170">
        <v>416</v>
      </c>
      <c r="AH21" s="153">
        <v>419</v>
      </c>
      <c r="AI21" s="284">
        <f t="shared" si="26"/>
        <v>100.72115384615385</v>
      </c>
      <c r="AJ21" s="282">
        <f t="shared" si="13"/>
        <v>3</v>
      </c>
      <c r="AK21" s="170">
        <v>235</v>
      </c>
      <c r="AL21" s="155">
        <v>139</v>
      </c>
      <c r="AM21" s="283">
        <f t="shared" si="27"/>
        <v>59.148936170212764</v>
      </c>
      <c r="AN21" s="282">
        <f t="shared" si="28"/>
        <v>-96</v>
      </c>
      <c r="AO21" s="156">
        <v>72</v>
      </c>
      <c r="AP21" s="155">
        <v>73</v>
      </c>
      <c r="AQ21" s="283">
        <f t="shared" si="14"/>
        <v>101.38888888888889</v>
      </c>
      <c r="AR21" s="282">
        <f t="shared" si="15"/>
        <v>1</v>
      </c>
      <c r="AS21" s="209">
        <v>35</v>
      </c>
      <c r="AT21" s="209">
        <v>44</v>
      </c>
      <c r="AU21" s="285">
        <f t="shared" si="16"/>
        <v>125.71428571428571</v>
      </c>
      <c r="AV21" s="286">
        <f t="shared" si="17"/>
        <v>9</v>
      </c>
      <c r="AW21" s="190">
        <v>109</v>
      </c>
      <c r="AX21" s="157">
        <v>163</v>
      </c>
      <c r="AY21" s="283">
        <f t="shared" si="18"/>
        <v>149.5</v>
      </c>
      <c r="AZ21" s="135">
        <f t="shared" si="19"/>
        <v>54</v>
      </c>
      <c r="BA21" s="153">
        <v>332</v>
      </c>
      <c r="BB21" s="155">
        <v>306</v>
      </c>
      <c r="BC21" s="283">
        <f t="shared" si="20"/>
        <v>92.168674698795186</v>
      </c>
      <c r="BD21" s="135">
        <f t="shared" si="21"/>
        <v>-26</v>
      </c>
      <c r="BE21" s="152">
        <v>302</v>
      </c>
      <c r="BF21" s="155">
        <v>267</v>
      </c>
      <c r="BG21" s="283">
        <f t="shared" si="29"/>
        <v>88.410596026490069</v>
      </c>
      <c r="BH21" s="135">
        <f t="shared" si="22"/>
        <v>-35</v>
      </c>
      <c r="BI21" s="149">
        <v>2225</v>
      </c>
      <c r="BJ21" s="277">
        <v>2728.9752650176679</v>
      </c>
      <c r="BK21" s="135">
        <f t="shared" si="30"/>
        <v>503.97526501766788</v>
      </c>
      <c r="BL21" s="198">
        <v>54</v>
      </c>
      <c r="BM21" s="199">
        <v>63</v>
      </c>
      <c r="BN21" s="281">
        <f t="shared" si="31"/>
        <v>116.66666666666667</v>
      </c>
      <c r="BO21" s="135">
        <f t="shared" si="32"/>
        <v>9</v>
      </c>
      <c r="BP21" s="135">
        <v>0</v>
      </c>
      <c r="BQ21" s="271">
        <v>4123.93</v>
      </c>
      <c r="BR21" s="271">
        <v>4504.57</v>
      </c>
      <c r="BS21" s="287">
        <f t="shared" si="33"/>
        <v>109.23003057762861</v>
      </c>
      <c r="BT21" s="12">
        <f t="shared" si="34"/>
        <v>380.63999999999942</v>
      </c>
    </row>
    <row r="22" spans="1:72" s="7" customFormat="1" ht="21.75" customHeight="1" x14ac:dyDescent="0.25">
      <c r="A22" s="26" t="s">
        <v>109</v>
      </c>
      <c r="B22" s="153">
        <v>1942</v>
      </c>
      <c r="C22" s="152">
        <v>1843</v>
      </c>
      <c r="D22" s="288">
        <f t="shared" si="0"/>
        <v>94.902162718846554</v>
      </c>
      <c r="E22" s="282">
        <f t="shared" si="1"/>
        <v>-99</v>
      </c>
      <c r="F22" s="152">
        <v>449</v>
      </c>
      <c r="G22" s="152">
        <v>439</v>
      </c>
      <c r="H22" s="289">
        <f t="shared" si="2"/>
        <v>97.772828507795097</v>
      </c>
      <c r="I22" s="135">
        <f t="shared" si="3"/>
        <v>-10</v>
      </c>
      <c r="J22" s="163">
        <v>125</v>
      </c>
      <c r="K22" s="163">
        <v>288</v>
      </c>
      <c r="L22" s="281">
        <f t="shared" si="4"/>
        <v>230.39999999999998</v>
      </c>
      <c r="M22" s="135">
        <f t="shared" si="5"/>
        <v>163</v>
      </c>
      <c r="N22" s="154">
        <v>15</v>
      </c>
      <c r="O22" s="154">
        <v>44</v>
      </c>
      <c r="P22" s="281">
        <f t="shared" si="7"/>
        <v>293.33333333333331</v>
      </c>
      <c r="Q22" s="135">
        <f t="shared" si="8"/>
        <v>29</v>
      </c>
      <c r="R22" s="281">
        <v>12</v>
      </c>
      <c r="S22" s="281">
        <v>15.3</v>
      </c>
      <c r="T22" s="281">
        <f t="shared" si="23"/>
        <v>3.3000000000000007</v>
      </c>
      <c r="U22" s="153">
        <v>106</v>
      </c>
      <c r="V22" s="152">
        <v>212</v>
      </c>
      <c r="W22" s="283">
        <f t="shared" si="9"/>
        <v>200</v>
      </c>
      <c r="X22" s="135">
        <f t="shared" si="10"/>
        <v>106</v>
      </c>
      <c r="Y22" s="201">
        <v>2123</v>
      </c>
      <c r="Z22" s="203">
        <v>2020</v>
      </c>
      <c r="AA22" s="283">
        <f t="shared" si="24"/>
        <v>95.148374941121048</v>
      </c>
      <c r="AB22" s="290"/>
      <c r="AC22" s="290"/>
      <c r="AD22" s="291" t="e">
        <f t="shared" si="11"/>
        <v>#DIV/0!</v>
      </c>
      <c r="AE22" s="290">
        <f t="shared" ref="AE22:AE31" si="35">AC22-AB22</f>
        <v>0</v>
      </c>
      <c r="AF22" s="282">
        <f t="shared" si="25"/>
        <v>-103</v>
      </c>
      <c r="AG22" s="170">
        <v>1672</v>
      </c>
      <c r="AH22" s="153">
        <v>1706</v>
      </c>
      <c r="AI22" s="284">
        <f t="shared" si="26"/>
        <v>102.03349282296649</v>
      </c>
      <c r="AJ22" s="282">
        <f t="shared" si="13"/>
        <v>34</v>
      </c>
      <c r="AK22" s="170">
        <v>323</v>
      </c>
      <c r="AL22" s="155">
        <v>146</v>
      </c>
      <c r="AM22" s="283">
        <f t="shared" si="27"/>
        <v>45.201238390092882</v>
      </c>
      <c r="AN22" s="282">
        <f t="shared" si="28"/>
        <v>-177</v>
      </c>
      <c r="AO22" s="156">
        <v>117</v>
      </c>
      <c r="AP22" s="155">
        <v>131</v>
      </c>
      <c r="AQ22" s="283">
        <f t="shared" si="14"/>
        <v>111.96581196581197</v>
      </c>
      <c r="AR22" s="282">
        <f t="shared" si="15"/>
        <v>14</v>
      </c>
      <c r="AS22" s="209">
        <v>85</v>
      </c>
      <c r="AT22" s="209">
        <v>124</v>
      </c>
      <c r="AU22" s="285">
        <f t="shared" si="16"/>
        <v>145.88235294117646</v>
      </c>
      <c r="AV22" s="286">
        <f t="shared" si="17"/>
        <v>39</v>
      </c>
      <c r="AW22" s="190">
        <v>463</v>
      </c>
      <c r="AX22" s="157">
        <v>589</v>
      </c>
      <c r="AY22" s="283">
        <f t="shared" si="18"/>
        <v>127.2</v>
      </c>
      <c r="AZ22" s="135">
        <f t="shared" si="19"/>
        <v>126</v>
      </c>
      <c r="BA22" s="153">
        <v>1586</v>
      </c>
      <c r="BB22" s="155">
        <v>1340</v>
      </c>
      <c r="BC22" s="283">
        <f t="shared" si="20"/>
        <v>84.489281210592679</v>
      </c>
      <c r="BD22" s="135">
        <f t="shared" si="21"/>
        <v>-246</v>
      </c>
      <c r="BE22" s="152">
        <v>1108</v>
      </c>
      <c r="BF22" s="155">
        <v>902</v>
      </c>
      <c r="BG22" s="283">
        <f t="shared" si="29"/>
        <v>81.407942238267154</v>
      </c>
      <c r="BH22" s="135">
        <f t="shared" si="22"/>
        <v>-206</v>
      </c>
      <c r="BI22" s="150">
        <v>2342.1999999999998</v>
      </c>
      <c r="BJ22" s="277">
        <v>2841.4772727272725</v>
      </c>
      <c r="BK22" s="135">
        <f t="shared" si="30"/>
        <v>499.2772727272727</v>
      </c>
      <c r="BL22" s="198">
        <v>270</v>
      </c>
      <c r="BM22" s="199">
        <v>226</v>
      </c>
      <c r="BN22" s="281">
        <f t="shared" si="31"/>
        <v>83.703703703703695</v>
      </c>
      <c r="BO22" s="135">
        <f t="shared" si="32"/>
        <v>-44</v>
      </c>
      <c r="BP22" s="135">
        <v>0</v>
      </c>
      <c r="BQ22" s="271">
        <v>5832.45</v>
      </c>
      <c r="BR22" s="271">
        <v>5522.31</v>
      </c>
      <c r="BS22" s="287">
        <f t="shared" si="33"/>
        <v>94.682509065658522</v>
      </c>
      <c r="BT22" s="12">
        <f t="shared" si="34"/>
        <v>-310.13999999999942</v>
      </c>
    </row>
    <row r="23" spans="1:72" s="7" customFormat="1" ht="21.75" customHeight="1" x14ac:dyDescent="0.25">
      <c r="A23" s="26" t="s">
        <v>110</v>
      </c>
      <c r="B23" s="153">
        <v>651</v>
      </c>
      <c r="C23" s="152">
        <v>690</v>
      </c>
      <c r="D23" s="288">
        <f t="shared" si="0"/>
        <v>105.99078341013825</v>
      </c>
      <c r="E23" s="282">
        <f t="shared" si="1"/>
        <v>39</v>
      </c>
      <c r="F23" s="152">
        <v>134</v>
      </c>
      <c r="G23" s="152">
        <v>137</v>
      </c>
      <c r="H23" s="289">
        <f t="shared" si="2"/>
        <v>102.23880597014924</v>
      </c>
      <c r="I23" s="135">
        <f t="shared" si="3"/>
        <v>3</v>
      </c>
      <c r="J23" s="163">
        <v>181</v>
      </c>
      <c r="K23" s="163">
        <v>246</v>
      </c>
      <c r="L23" s="281">
        <f t="shared" si="4"/>
        <v>135.91160220994476</v>
      </c>
      <c r="M23" s="135">
        <f t="shared" si="5"/>
        <v>65</v>
      </c>
      <c r="N23" s="154">
        <v>7</v>
      </c>
      <c r="O23" s="154">
        <v>27</v>
      </c>
      <c r="P23" s="281">
        <f t="shared" si="7"/>
        <v>385.71428571428572</v>
      </c>
      <c r="Q23" s="135">
        <f t="shared" si="8"/>
        <v>20</v>
      </c>
      <c r="R23" s="281">
        <v>3.9</v>
      </c>
      <c r="S23" s="281">
        <v>11</v>
      </c>
      <c r="T23" s="281">
        <f t="shared" si="23"/>
        <v>7.1</v>
      </c>
      <c r="U23" s="153">
        <v>107</v>
      </c>
      <c r="V23" s="152">
        <v>107</v>
      </c>
      <c r="W23" s="283">
        <f t="shared" si="9"/>
        <v>100</v>
      </c>
      <c r="X23" s="135">
        <f t="shared" si="10"/>
        <v>0</v>
      </c>
      <c r="Y23" s="201">
        <v>724</v>
      </c>
      <c r="Z23" s="203">
        <v>926</v>
      </c>
      <c r="AA23" s="283">
        <f t="shared" si="24"/>
        <v>127.90055248618783</v>
      </c>
      <c r="AB23" s="290"/>
      <c r="AC23" s="290"/>
      <c r="AD23" s="291" t="e">
        <f t="shared" si="11"/>
        <v>#DIV/0!</v>
      </c>
      <c r="AE23" s="290">
        <f t="shared" si="35"/>
        <v>0</v>
      </c>
      <c r="AF23" s="282">
        <f t="shared" si="25"/>
        <v>202</v>
      </c>
      <c r="AG23" s="170">
        <v>633</v>
      </c>
      <c r="AH23" s="153">
        <v>653</v>
      </c>
      <c r="AI23" s="284">
        <f t="shared" si="26"/>
        <v>103.15955766192732</v>
      </c>
      <c r="AJ23" s="282">
        <f t="shared" si="13"/>
        <v>20</v>
      </c>
      <c r="AK23" s="170">
        <v>80</v>
      </c>
      <c r="AL23" s="155">
        <v>237</v>
      </c>
      <c r="AM23" s="283">
        <f t="shared" si="27"/>
        <v>296.25</v>
      </c>
      <c r="AN23" s="282">
        <f t="shared" si="28"/>
        <v>157</v>
      </c>
      <c r="AO23" s="156">
        <v>198</v>
      </c>
      <c r="AP23" s="155">
        <v>209</v>
      </c>
      <c r="AQ23" s="283">
        <f t="shared" si="14"/>
        <v>105.55555555555556</v>
      </c>
      <c r="AR23" s="282">
        <f t="shared" si="15"/>
        <v>11</v>
      </c>
      <c r="AS23" s="209">
        <v>67</v>
      </c>
      <c r="AT23" s="209">
        <v>83</v>
      </c>
      <c r="AU23" s="285">
        <f t="shared" si="16"/>
        <v>123.88059701492537</v>
      </c>
      <c r="AV23" s="286">
        <f t="shared" si="17"/>
        <v>16</v>
      </c>
      <c r="AW23" s="190">
        <v>265</v>
      </c>
      <c r="AX23" s="157">
        <v>405</v>
      </c>
      <c r="AY23" s="283">
        <f t="shared" si="18"/>
        <v>152.80000000000001</v>
      </c>
      <c r="AZ23" s="135">
        <f t="shared" si="19"/>
        <v>140</v>
      </c>
      <c r="BA23" s="153">
        <v>437</v>
      </c>
      <c r="BB23" s="155">
        <v>409</v>
      </c>
      <c r="BC23" s="283">
        <f t="shared" si="20"/>
        <v>93.592677345537751</v>
      </c>
      <c r="BD23" s="135">
        <f t="shared" si="21"/>
        <v>-28</v>
      </c>
      <c r="BE23" s="152">
        <v>406</v>
      </c>
      <c r="BF23" s="155">
        <v>372</v>
      </c>
      <c r="BG23" s="283">
        <f t="shared" si="29"/>
        <v>91.62561576354679</v>
      </c>
      <c r="BH23" s="135">
        <f t="shared" si="22"/>
        <v>-34</v>
      </c>
      <c r="BI23" s="149">
        <v>2602.3000000000002</v>
      </c>
      <c r="BJ23" s="277">
        <v>3114.2241379310344</v>
      </c>
      <c r="BK23" s="135">
        <f t="shared" si="30"/>
        <v>511.92413793103424</v>
      </c>
      <c r="BL23" s="198">
        <v>71</v>
      </c>
      <c r="BM23" s="199">
        <v>133</v>
      </c>
      <c r="BN23" s="281">
        <f t="shared" si="31"/>
        <v>187.32394366197184</v>
      </c>
      <c r="BO23" s="135">
        <f t="shared" si="32"/>
        <v>62</v>
      </c>
      <c r="BP23" s="135">
        <v>4</v>
      </c>
      <c r="BQ23" s="271">
        <v>4059.46</v>
      </c>
      <c r="BR23" s="271">
        <v>5340.28</v>
      </c>
      <c r="BS23" s="287">
        <f t="shared" si="33"/>
        <v>131.55148714361022</v>
      </c>
      <c r="BT23" s="12">
        <f t="shared" si="34"/>
        <v>1280.8199999999997</v>
      </c>
    </row>
    <row r="24" spans="1:72" s="7" customFormat="1" ht="21.75" customHeight="1" x14ac:dyDescent="0.25">
      <c r="A24" s="26" t="s">
        <v>111</v>
      </c>
      <c r="B24" s="153">
        <v>1147</v>
      </c>
      <c r="C24" s="152">
        <v>1174</v>
      </c>
      <c r="D24" s="288">
        <f t="shared" si="0"/>
        <v>102.3539668700959</v>
      </c>
      <c r="E24" s="282">
        <f t="shared" si="1"/>
        <v>27</v>
      </c>
      <c r="F24" s="152">
        <v>254</v>
      </c>
      <c r="G24" s="152">
        <v>278</v>
      </c>
      <c r="H24" s="289">
        <f t="shared" si="2"/>
        <v>109.44881889763781</v>
      </c>
      <c r="I24" s="135">
        <f t="shared" si="3"/>
        <v>24</v>
      </c>
      <c r="J24" s="163">
        <v>142</v>
      </c>
      <c r="K24" s="163">
        <v>225</v>
      </c>
      <c r="L24" s="281">
        <f t="shared" si="4"/>
        <v>158.45070422535213</v>
      </c>
      <c r="M24" s="135">
        <f t="shared" si="5"/>
        <v>83</v>
      </c>
      <c r="N24" s="154">
        <v>13</v>
      </c>
      <c r="O24" s="154">
        <v>46</v>
      </c>
      <c r="P24" s="281">
        <f t="shared" si="7"/>
        <v>353.84615384615381</v>
      </c>
      <c r="Q24" s="135">
        <f t="shared" si="8"/>
        <v>33</v>
      </c>
      <c r="R24" s="281">
        <v>9.1999999999999993</v>
      </c>
      <c r="S24" s="281">
        <v>20.399999999999999</v>
      </c>
      <c r="T24" s="281">
        <f t="shared" si="23"/>
        <v>11.2</v>
      </c>
      <c r="U24" s="153">
        <v>76</v>
      </c>
      <c r="V24" s="152">
        <v>83</v>
      </c>
      <c r="W24" s="283">
        <f t="shared" si="9"/>
        <v>109.21052631578947</v>
      </c>
      <c r="X24" s="135">
        <f t="shared" si="10"/>
        <v>7</v>
      </c>
      <c r="Y24" s="201">
        <v>1333</v>
      </c>
      <c r="Z24" s="203">
        <v>1516</v>
      </c>
      <c r="AA24" s="283">
        <f t="shared" si="24"/>
        <v>113.72843210802701</v>
      </c>
      <c r="AB24" s="290"/>
      <c r="AC24" s="290"/>
      <c r="AD24" s="291" t="e">
        <f t="shared" si="11"/>
        <v>#DIV/0!</v>
      </c>
      <c r="AE24" s="290">
        <f t="shared" si="35"/>
        <v>0</v>
      </c>
      <c r="AF24" s="282">
        <f t="shared" si="25"/>
        <v>183</v>
      </c>
      <c r="AG24" s="170">
        <v>1099</v>
      </c>
      <c r="AH24" s="153">
        <v>1098</v>
      </c>
      <c r="AI24" s="284">
        <f t="shared" si="26"/>
        <v>99.909008189262977</v>
      </c>
      <c r="AJ24" s="282">
        <f t="shared" si="13"/>
        <v>-1</v>
      </c>
      <c r="AK24" s="170">
        <v>109</v>
      </c>
      <c r="AL24" s="155">
        <v>224</v>
      </c>
      <c r="AM24" s="283">
        <f t="shared" si="27"/>
        <v>205.50458715596332</v>
      </c>
      <c r="AN24" s="282">
        <f t="shared" si="28"/>
        <v>115</v>
      </c>
      <c r="AO24" s="156">
        <v>219</v>
      </c>
      <c r="AP24" s="155">
        <v>169</v>
      </c>
      <c r="AQ24" s="283">
        <f t="shared" si="14"/>
        <v>77.168949771689498</v>
      </c>
      <c r="AR24" s="282">
        <f t="shared" si="15"/>
        <v>-50</v>
      </c>
      <c r="AS24" s="209">
        <v>61</v>
      </c>
      <c r="AT24" s="209">
        <v>69</v>
      </c>
      <c r="AU24" s="285">
        <f t="shared" si="16"/>
        <v>113.11475409836065</v>
      </c>
      <c r="AV24" s="286">
        <f t="shared" si="17"/>
        <v>8</v>
      </c>
      <c r="AW24" s="190">
        <v>272</v>
      </c>
      <c r="AX24" s="157">
        <v>435</v>
      </c>
      <c r="AY24" s="283">
        <f t="shared" si="18"/>
        <v>159.9</v>
      </c>
      <c r="AZ24" s="135">
        <f t="shared" si="19"/>
        <v>163</v>
      </c>
      <c r="BA24" s="153">
        <v>909</v>
      </c>
      <c r="BB24" s="155">
        <v>876</v>
      </c>
      <c r="BC24" s="283">
        <f t="shared" si="20"/>
        <v>96.369636963696365</v>
      </c>
      <c r="BD24" s="135">
        <f t="shared" si="21"/>
        <v>-33</v>
      </c>
      <c r="BE24" s="152">
        <v>781</v>
      </c>
      <c r="BF24" s="155">
        <v>754</v>
      </c>
      <c r="BG24" s="283">
        <f t="shared" si="29"/>
        <v>96.542893725992315</v>
      </c>
      <c r="BH24" s="135">
        <f t="shared" si="22"/>
        <v>-27</v>
      </c>
      <c r="BI24" s="147">
        <v>2720.8</v>
      </c>
      <c r="BJ24" s="277">
        <v>3473.7529691211403</v>
      </c>
      <c r="BK24" s="135">
        <f t="shared" si="30"/>
        <v>752.95296912114009</v>
      </c>
      <c r="BL24" s="198">
        <v>64</v>
      </c>
      <c r="BM24" s="199">
        <v>53</v>
      </c>
      <c r="BN24" s="281">
        <f t="shared" si="31"/>
        <v>82.8125</v>
      </c>
      <c r="BO24" s="135">
        <f t="shared" si="32"/>
        <v>-11</v>
      </c>
      <c r="BP24" s="135">
        <v>1</v>
      </c>
      <c r="BQ24" s="271">
        <v>4060.33</v>
      </c>
      <c r="BR24" s="271">
        <v>4581.83</v>
      </c>
      <c r="BS24" s="287">
        <f t="shared" si="33"/>
        <v>112.84378363334999</v>
      </c>
      <c r="BT24" s="12">
        <f t="shared" si="34"/>
        <v>521.5</v>
      </c>
    </row>
    <row r="25" spans="1:72" s="7" customFormat="1" ht="21.75" customHeight="1" x14ac:dyDescent="0.25">
      <c r="A25" s="26" t="s">
        <v>112</v>
      </c>
      <c r="B25" s="153">
        <v>1543</v>
      </c>
      <c r="C25" s="152">
        <v>1404</v>
      </c>
      <c r="D25" s="288">
        <f t="shared" si="0"/>
        <v>90.991574854180172</v>
      </c>
      <c r="E25" s="282">
        <f t="shared" si="1"/>
        <v>-139</v>
      </c>
      <c r="F25" s="152">
        <v>482</v>
      </c>
      <c r="G25" s="152">
        <v>441</v>
      </c>
      <c r="H25" s="289">
        <f t="shared" si="2"/>
        <v>91.493775933609953</v>
      </c>
      <c r="I25" s="135">
        <f t="shared" si="3"/>
        <v>-41</v>
      </c>
      <c r="J25" s="163">
        <v>205</v>
      </c>
      <c r="K25" s="163">
        <v>297</v>
      </c>
      <c r="L25" s="281">
        <f t="shared" si="4"/>
        <v>144.8780487804878</v>
      </c>
      <c r="M25" s="135">
        <f t="shared" si="5"/>
        <v>92</v>
      </c>
      <c r="N25" s="154">
        <v>95</v>
      </c>
      <c r="O25" s="154">
        <v>110</v>
      </c>
      <c r="P25" s="281">
        <f t="shared" si="7"/>
        <v>115.78947368421053</v>
      </c>
      <c r="Q25" s="135">
        <f t="shared" si="8"/>
        <v>15</v>
      </c>
      <c r="R25" s="281">
        <v>46.3</v>
      </c>
      <c r="S25" s="281">
        <v>37</v>
      </c>
      <c r="T25" s="281">
        <f t="shared" si="23"/>
        <v>-9.2999999999999972</v>
      </c>
      <c r="U25" s="153">
        <v>135</v>
      </c>
      <c r="V25" s="152">
        <v>137</v>
      </c>
      <c r="W25" s="283">
        <f t="shared" si="9"/>
        <v>101.48148148148148</v>
      </c>
      <c r="X25" s="135">
        <f t="shared" si="10"/>
        <v>2</v>
      </c>
      <c r="Y25" s="201">
        <v>1894</v>
      </c>
      <c r="Z25" s="203">
        <v>2089</v>
      </c>
      <c r="AA25" s="283">
        <f t="shared" si="24"/>
        <v>110.29567053854277</v>
      </c>
      <c r="AB25" s="290"/>
      <c r="AC25" s="290"/>
      <c r="AD25" s="291" t="e">
        <f t="shared" si="11"/>
        <v>#DIV/0!</v>
      </c>
      <c r="AE25" s="290">
        <f t="shared" si="35"/>
        <v>0</v>
      </c>
      <c r="AF25" s="282">
        <f t="shared" si="25"/>
        <v>195</v>
      </c>
      <c r="AG25" s="170">
        <v>1416</v>
      </c>
      <c r="AH25" s="153">
        <v>1242</v>
      </c>
      <c r="AI25" s="284">
        <f t="shared" si="26"/>
        <v>87.711864406779654</v>
      </c>
      <c r="AJ25" s="282">
        <f t="shared" si="13"/>
        <v>-174</v>
      </c>
      <c r="AK25" s="170">
        <v>265</v>
      </c>
      <c r="AL25" s="155">
        <v>568</v>
      </c>
      <c r="AM25" s="283">
        <f t="shared" si="27"/>
        <v>214.33962264150944</v>
      </c>
      <c r="AN25" s="282">
        <f t="shared" si="28"/>
        <v>303</v>
      </c>
      <c r="AO25" s="156">
        <v>141</v>
      </c>
      <c r="AP25" s="155">
        <v>71</v>
      </c>
      <c r="AQ25" s="283">
        <f t="shared" si="14"/>
        <v>50.354609929078009</v>
      </c>
      <c r="AR25" s="282">
        <f t="shared" si="15"/>
        <v>-70</v>
      </c>
      <c r="AS25" s="209">
        <v>91</v>
      </c>
      <c r="AT25" s="209">
        <v>109</v>
      </c>
      <c r="AU25" s="285">
        <f t="shared" si="16"/>
        <v>119.78021978021978</v>
      </c>
      <c r="AV25" s="286">
        <f t="shared" si="17"/>
        <v>18</v>
      </c>
      <c r="AW25" s="190">
        <v>402</v>
      </c>
      <c r="AX25" s="157">
        <v>518</v>
      </c>
      <c r="AY25" s="283">
        <f t="shared" si="18"/>
        <v>128.9</v>
      </c>
      <c r="AZ25" s="135">
        <f t="shared" si="19"/>
        <v>116</v>
      </c>
      <c r="BA25" s="153">
        <v>1282</v>
      </c>
      <c r="BB25" s="155">
        <v>1045</v>
      </c>
      <c r="BC25" s="283">
        <f t="shared" si="20"/>
        <v>81.513260530421221</v>
      </c>
      <c r="BD25" s="135">
        <f t="shared" si="21"/>
        <v>-237</v>
      </c>
      <c r="BE25" s="152">
        <v>1049</v>
      </c>
      <c r="BF25" s="155">
        <v>837</v>
      </c>
      <c r="BG25" s="283">
        <f t="shared" si="29"/>
        <v>79.7902764537655</v>
      </c>
      <c r="BH25" s="135">
        <f t="shared" si="22"/>
        <v>-212</v>
      </c>
      <c r="BI25" s="151">
        <v>2770.3</v>
      </c>
      <c r="BJ25" s="277">
        <v>3253.2079646017701</v>
      </c>
      <c r="BK25" s="135">
        <f t="shared" si="30"/>
        <v>482.90796460176989</v>
      </c>
      <c r="BL25" s="198">
        <v>194</v>
      </c>
      <c r="BM25" s="199">
        <v>226</v>
      </c>
      <c r="BN25" s="281">
        <f t="shared" si="31"/>
        <v>116.49484536082475</v>
      </c>
      <c r="BO25" s="135">
        <f t="shared" si="32"/>
        <v>32</v>
      </c>
      <c r="BP25" s="135">
        <v>0</v>
      </c>
      <c r="BQ25" s="271">
        <v>4386.3500000000004</v>
      </c>
      <c r="BR25" s="271">
        <v>4510.59</v>
      </c>
      <c r="BS25" s="287">
        <f t="shared" si="33"/>
        <v>102.83242331323311</v>
      </c>
      <c r="BT25" s="12">
        <f t="shared" si="34"/>
        <v>124.23999999999978</v>
      </c>
    </row>
    <row r="26" spans="1:72" s="7" customFormat="1" ht="21.75" customHeight="1" x14ac:dyDescent="0.25">
      <c r="A26" s="26" t="s">
        <v>113</v>
      </c>
      <c r="B26" s="153">
        <v>1632</v>
      </c>
      <c r="C26" s="152">
        <v>1201</v>
      </c>
      <c r="D26" s="288">
        <f t="shared" si="0"/>
        <v>73.590686274509807</v>
      </c>
      <c r="E26" s="282">
        <f t="shared" si="1"/>
        <v>-431</v>
      </c>
      <c r="F26" s="152">
        <v>367</v>
      </c>
      <c r="G26" s="152">
        <v>399</v>
      </c>
      <c r="H26" s="289">
        <f t="shared" si="2"/>
        <v>108.71934604904632</v>
      </c>
      <c r="I26" s="135">
        <f t="shared" si="3"/>
        <v>32</v>
      </c>
      <c r="J26" s="163">
        <v>161</v>
      </c>
      <c r="K26" s="163">
        <v>316</v>
      </c>
      <c r="L26" s="281">
        <f t="shared" si="4"/>
        <v>196.27329192546583</v>
      </c>
      <c r="M26" s="135">
        <f t="shared" si="5"/>
        <v>155</v>
      </c>
      <c r="N26" s="154">
        <v>6</v>
      </c>
      <c r="O26" s="154">
        <v>47</v>
      </c>
      <c r="P26" s="281">
        <f t="shared" si="7"/>
        <v>783.33333333333326</v>
      </c>
      <c r="Q26" s="135">
        <f t="shared" si="8"/>
        <v>41</v>
      </c>
      <c r="R26" s="281">
        <v>3.7</v>
      </c>
      <c r="S26" s="281">
        <v>14.9</v>
      </c>
      <c r="T26" s="281">
        <f t="shared" si="23"/>
        <v>11.2</v>
      </c>
      <c r="U26" s="153">
        <v>197</v>
      </c>
      <c r="V26" s="152">
        <v>238</v>
      </c>
      <c r="W26" s="283">
        <f t="shared" si="9"/>
        <v>120.81218274111676</v>
      </c>
      <c r="X26" s="135">
        <f t="shared" si="10"/>
        <v>41</v>
      </c>
      <c r="Y26" s="201">
        <v>1572</v>
      </c>
      <c r="Z26" s="203">
        <v>1478</v>
      </c>
      <c r="AA26" s="283">
        <f t="shared" si="24"/>
        <v>94.020356234096695</v>
      </c>
      <c r="AB26" s="290"/>
      <c r="AC26" s="290"/>
      <c r="AD26" s="291" t="e">
        <f t="shared" si="11"/>
        <v>#DIV/0!</v>
      </c>
      <c r="AE26" s="290">
        <f t="shared" si="35"/>
        <v>0</v>
      </c>
      <c r="AF26" s="282">
        <f t="shared" si="25"/>
        <v>-94</v>
      </c>
      <c r="AG26" s="170">
        <v>1393</v>
      </c>
      <c r="AH26" s="153">
        <v>1081</v>
      </c>
      <c r="AI26" s="284">
        <f t="shared" si="26"/>
        <v>77.602297200287154</v>
      </c>
      <c r="AJ26" s="282">
        <f t="shared" si="13"/>
        <v>-312</v>
      </c>
      <c r="AK26" s="170">
        <v>80</v>
      </c>
      <c r="AL26" s="155">
        <v>219</v>
      </c>
      <c r="AM26" s="283">
        <f t="shared" si="27"/>
        <v>273.75</v>
      </c>
      <c r="AN26" s="282">
        <f t="shared" si="28"/>
        <v>139</v>
      </c>
      <c r="AO26" s="156">
        <v>223</v>
      </c>
      <c r="AP26" s="155">
        <v>281</v>
      </c>
      <c r="AQ26" s="283">
        <f t="shared" si="14"/>
        <v>126.00896860986548</v>
      </c>
      <c r="AR26" s="282">
        <f t="shared" si="15"/>
        <v>58</v>
      </c>
      <c r="AS26" s="209">
        <v>77</v>
      </c>
      <c r="AT26" s="209">
        <v>106</v>
      </c>
      <c r="AU26" s="285">
        <f t="shared" si="16"/>
        <v>137.66233766233768</v>
      </c>
      <c r="AV26" s="286">
        <f t="shared" si="17"/>
        <v>29</v>
      </c>
      <c r="AW26" s="190">
        <v>340</v>
      </c>
      <c r="AX26" s="157">
        <v>586</v>
      </c>
      <c r="AY26" s="283">
        <f t="shared" si="18"/>
        <v>172.4</v>
      </c>
      <c r="AZ26" s="135">
        <f t="shared" si="19"/>
        <v>246</v>
      </c>
      <c r="BA26" s="153">
        <v>1270</v>
      </c>
      <c r="BB26" s="155">
        <v>766</v>
      </c>
      <c r="BC26" s="283">
        <f t="shared" si="20"/>
        <v>60.314960629921252</v>
      </c>
      <c r="BD26" s="135">
        <f t="shared" si="21"/>
        <v>-504</v>
      </c>
      <c r="BE26" s="152">
        <v>1051</v>
      </c>
      <c r="BF26" s="155">
        <v>647</v>
      </c>
      <c r="BG26" s="283">
        <f t="shared" si="29"/>
        <v>61.560418648905802</v>
      </c>
      <c r="BH26" s="135">
        <f t="shared" si="22"/>
        <v>-404</v>
      </c>
      <c r="BI26" s="147">
        <v>2825</v>
      </c>
      <c r="BJ26" s="277">
        <v>3524.5803357314148</v>
      </c>
      <c r="BK26" s="135">
        <f t="shared" si="30"/>
        <v>699.58033573141483</v>
      </c>
      <c r="BL26" s="198">
        <v>183</v>
      </c>
      <c r="BM26" s="199">
        <v>256</v>
      </c>
      <c r="BN26" s="281">
        <f t="shared" si="31"/>
        <v>139.89071038251367</v>
      </c>
      <c r="BO26" s="135">
        <f t="shared" si="32"/>
        <v>73</v>
      </c>
      <c r="BP26" s="135">
        <v>4</v>
      </c>
      <c r="BQ26" s="271">
        <v>4702.58</v>
      </c>
      <c r="BR26" s="271">
        <v>5710.91</v>
      </c>
      <c r="BS26" s="287">
        <f t="shared" si="33"/>
        <v>121.44205946522972</v>
      </c>
      <c r="BT26" s="12">
        <f t="shared" si="34"/>
        <v>1008.3299999999999</v>
      </c>
    </row>
    <row r="27" spans="1:72" s="7" customFormat="1" ht="21.75" customHeight="1" x14ac:dyDescent="0.25">
      <c r="A27" s="26" t="s">
        <v>114</v>
      </c>
      <c r="B27" s="153">
        <v>1135</v>
      </c>
      <c r="C27" s="152">
        <v>1041</v>
      </c>
      <c r="D27" s="288">
        <f t="shared" si="0"/>
        <v>91.718061674008808</v>
      </c>
      <c r="E27" s="282">
        <f t="shared" si="1"/>
        <v>-94</v>
      </c>
      <c r="F27" s="152">
        <v>296</v>
      </c>
      <c r="G27" s="152">
        <v>304</v>
      </c>
      <c r="H27" s="289">
        <f t="shared" si="2"/>
        <v>102.70270270270269</v>
      </c>
      <c r="I27" s="135">
        <f t="shared" si="3"/>
        <v>8</v>
      </c>
      <c r="J27" s="163">
        <v>193</v>
      </c>
      <c r="K27" s="163">
        <v>257</v>
      </c>
      <c r="L27" s="281">
        <f t="shared" si="4"/>
        <v>133.16062176165804</v>
      </c>
      <c r="M27" s="135">
        <f t="shared" si="5"/>
        <v>64</v>
      </c>
      <c r="N27" s="154">
        <v>47</v>
      </c>
      <c r="O27" s="154">
        <v>32</v>
      </c>
      <c r="P27" s="281">
        <f t="shared" si="7"/>
        <v>68.085106382978722</v>
      </c>
      <c r="Q27" s="135">
        <f t="shared" si="8"/>
        <v>-15</v>
      </c>
      <c r="R27" s="281">
        <v>24.4</v>
      </c>
      <c r="S27" s="281">
        <v>12.5</v>
      </c>
      <c r="T27" s="281">
        <f t="shared" si="23"/>
        <v>-11.899999999999999</v>
      </c>
      <c r="U27" s="153">
        <v>212</v>
      </c>
      <c r="V27" s="152">
        <v>205</v>
      </c>
      <c r="W27" s="283">
        <f t="shared" si="9"/>
        <v>96.698113207547166</v>
      </c>
      <c r="X27" s="135">
        <f t="shared" si="10"/>
        <v>-7</v>
      </c>
      <c r="Y27" s="201">
        <v>1138</v>
      </c>
      <c r="Z27" s="203">
        <v>1456</v>
      </c>
      <c r="AA27" s="283">
        <f t="shared" si="24"/>
        <v>127.94376098418279</v>
      </c>
      <c r="AB27" s="290"/>
      <c r="AC27" s="290"/>
      <c r="AD27" s="291" t="e">
        <f t="shared" si="11"/>
        <v>#DIV/0!</v>
      </c>
      <c r="AE27" s="290">
        <f t="shared" si="35"/>
        <v>0</v>
      </c>
      <c r="AF27" s="282">
        <f t="shared" si="25"/>
        <v>318</v>
      </c>
      <c r="AG27" s="170">
        <v>1012</v>
      </c>
      <c r="AH27" s="153">
        <v>975</v>
      </c>
      <c r="AI27" s="284">
        <f t="shared" si="26"/>
        <v>96.343873517786562</v>
      </c>
      <c r="AJ27" s="282">
        <f t="shared" si="13"/>
        <v>-37</v>
      </c>
      <c r="AK27" s="170">
        <v>55</v>
      </c>
      <c r="AL27" s="155">
        <v>343</v>
      </c>
      <c r="AM27" s="283">
        <f t="shared" si="27"/>
        <v>623.63636363636363</v>
      </c>
      <c r="AN27" s="282">
        <f t="shared" si="28"/>
        <v>288</v>
      </c>
      <c r="AO27" s="156">
        <v>304</v>
      </c>
      <c r="AP27" s="155">
        <v>286</v>
      </c>
      <c r="AQ27" s="283">
        <f t="shared" si="14"/>
        <v>94.078947368421055</v>
      </c>
      <c r="AR27" s="282">
        <f t="shared" si="15"/>
        <v>-18</v>
      </c>
      <c r="AS27" s="209">
        <v>73</v>
      </c>
      <c r="AT27" s="209">
        <v>85</v>
      </c>
      <c r="AU27" s="285">
        <f t="shared" si="16"/>
        <v>116.43835616438356</v>
      </c>
      <c r="AV27" s="286">
        <f t="shared" si="17"/>
        <v>12</v>
      </c>
      <c r="AW27" s="190">
        <v>430</v>
      </c>
      <c r="AX27" s="157">
        <v>445</v>
      </c>
      <c r="AY27" s="283">
        <f t="shared" si="18"/>
        <v>103.5</v>
      </c>
      <c r="AZ27" s="135">
        <f t="shared" si="19"/>
        <v>15</v>
      </c>
      <c r="BA27" s="153">
        <v>841</v>
      </c>
      <c r="BB27" s="155">
        <v>686</v>
      </c>
      <c r="BC27" s="283">
        <f t="shared" si="20"/>
        <v>81.569560047562433</v>
      </c>
      <c r="BD27" s="135">
        <f t="shared" si="21"/>
        <v>-155</v>
      </c>
      <c r="BE27" s="152">
        <v>684</v>
      </c>
      <c r="BF27" s="155">
        <v>550</v>
      </c>
      <c r="BG27" s="283">
        <f t="shared" si="29"/>
        <v>80.409356725146196</v>
      </c>
      <c r="BH27" s="135">
        <f t="shared" si="22"/>
        <v>-134</v>
      </c>
      <c r="BI27" s="150">
        <v>2602.1</v>
      </c>
      <c r="BJ27" s="277">
        <v>3338.1598793363501</v>
      </c>
      <c r="BK27" s="135">
        <f t="shared" si="30"/>
        <v>736.05987933635015</v>
      </c>
      <c r="BL27" s="198">
        <v>243</v>
      </c>
      <c r="BM27" s="199">
        <v>157</v>
      </c>
      <c r="BN27" s="281">
        <f t="shared" si="31"/>
        <v>64.609053497942384</v>
      </c>
      <c r="BO27" s="135">
        <f t="shared" si="32"/>
        <v>-86</v>
      </c>
      <c r="BP27" s="135">
        <v>1</v>
      </c>
      <c r="BQ27" s="271">
        <v>4647.57</v>
      </c>
      <c r="BR27" s="271">
        <v>5162.68</v>
      </c>
      <c r="BS27" s="287">
        <f t="shared" si="33"/>
        <v>111.08342639271707</v>
      </c>
      <c r="BT27" s="12">
        <f t="shared" si="34"/>
        <v>515.11000000000058</v>
      </c>
    </row>
    <row r="28" spans="1:72" s="7" customFormat="1" ht="21.75" customHeight="1" x14ac:dyDescent="0.25">
      <c r="A28" s="26" t="s">
        <v>115</v>
      </c>
      <c r="B28" s="153">
        <v>508</v>
      </c>
      <c r="C28" s="152">
        <v>468</v>
      </c>
      <c r="D28" s="288">
        <f t="shared" si="0"/>
        <v>92.125984251968504</v>
      </c>
      <c r="E28" s="282">
        <f t="shared" si="1"/>
        <v>-40</v>
      </c>
      <c r="F28" s="152">
        <v>170</v>
      </c>
      <c r="G28" s="152">
        <v>147</v>
      </c>
      <c r="H28" s="289">
        <f t="shared" si="2"/>
        <v>86.470588235294116</v>
      </c>
      <c r="I28" s="135">
        <f t="shared" si="3"/>
        <v>-23</v>
      </c>
      <c r="J28" s="163">
        <v>165</v>
      </c>
      <c r="K28" s="163">
        <v>220</v>
      </c>
      <c r="L28" s="281">
        <f t="shared" si="4"/>
        <v>133.33333333333331</v>
      </c>
      <c r="M28" s="135">
        <f t="shared" si="5"/>
        <v>55</v>
      </c>
      <c r="N28" s="154">
        <v>34</v>
      </c>
      <c r="O28" s="154">
        <v>77</v>
      </c>
      <c r="P28" s="281">
        <f t="shared" si="7"/>
        <v>226.47058823529412</v>
      </c>
      <c r="Q28" s="135">
        <f t="shared" si="8"/>
        <v>43</v>
      </c>
      <c r="R28" s="281">
        <v>20.6</v>
      </c>
      <c r="S28" s="281">
        <v>35</v>
      </c>
      <c r="T28" s="281">
        <f t="shared" si="23"/>
        <v>14.399999999999999</v>
      </c>
      <c r="U28" s="153">
        <v>96</v>
      </c>
      <c r="V28" s="152">
        <v>98</v>
      </c>
      <c r="W28" s="283">
        <f t="shared" si="9"/>
        <v>102.08333333333333</v>
      </c>
      <c r="X28" s="135">
        <f t="shared" si="10"/>
        <v>2</v>
      </c>
      <c r="Y28" s="201">
        <v>529</v>
      </c>
      <c r="Z28" s="203">
        <v>688</v>
      </c>
      <c r="AA28" s="283">
        <f t="shared" si="24"/>
        <v>130.05671077504726</v>
      </c>
      <c r="AB28" s="290"/>
      <c r="AC28" s="290"/>
      <c r="AD28" s="291" t="e">
        <f t="shared" si="11"/>
        <v>#DIV/0!</v>
      </c>
      <c r="AE28" s="290">
        <f t="shared" si="35"/>
        <v>0</v>
      </c>
      <c r="AF28" s="282">
        <f t="shared" si="25"/>
        <v>159</v>
      </c>
      <c r="AG28" s="170">
        <v>471</v>
      </c>
      <c r="AH28" s="153">
        <v>426</v>
      </c>
      <c r="AI28" s="284">
        <f t="shared" si="26"/>
        <v>90.445859872611464</v>
      </c>
      <c r="AJ28" s="282">
        <f t="shared" si="13"/>
        <v>-45</v>
      </c>
      <c r="AK28" s="170">
        <v>35</v>
      </c>
      <c r="AL28" s="155">
        <v>177</v>
      </c>
      <c r="AM28" s="283">
        <f t="shared" si="27"/>
        <v>505.71428571428567</v>
      </c>
      <c r="AN28" s="282">
        <f t="shared" si="28"/>
        <v>142</v>
      </c>
      <c r="AO28" s="156">
        <v>106</v>
      </c>
      <c r="AP28" s="155">
        <v>106</v>
      </c>
      <c r="AQ28" s="283">
        <f t="shared" si="14"/>
        <v>100</v>
      </c>
      <c r="AR28" s="282">
        <f t="shared" si="15"/>
        <v>0</v>
      </c>
      <c r="AS28" s="209">
        <v>69</v>
      </c>
      <c r="AT28" s="209">
        <v>90</v>
      </c>
      <c r="AU28" s="285">
        <f t="shared" si="16"/>
        <v>130.43478260869566</v>
      </c>
      <c r="AV28" s="286">
        <f t="shared" si="17"/>
        <v>21</v>
      </c>
      <c r="AW28" s="190">
        <v>214</v>
      </c>
      <c r="AX28" s="157">
        <v>248</v>
      </c>
      <c r="AY28" s="283">
        <f t="shared" si="18"/>
        <v>115.9</v>
      </c>
      <c r="AZ28" s="135">
        <f t="shared" si="19"/>
        <v>34</v>
      </c>
      <c r="BA28" s="153">
        <v>329</v>
      </c>
      <c r="BB28" s="155">
        <v>284</v>
      </c>
      <c r="BC28" s="283">
        <f t="shared" si="20"/>
        <v>86.322188449848028</v>
      </c>
      <c r="BD28" s="135">
        <f t="shared" si="21"/>
        <v>-45</v>
      </c>
      <c r="BE28" s="152">
        <v>226</v>
      </c>
      <c r="BF28" s="155">
        <v>227</v>
      </c>
      <c r="BG28" s="283">
        <f t="shared" si="29"/>
        <v>100.44247787610618</v>
      </c>
      <c r="BH28" s="135">
        <f t="shared" si="22"/>
        <v>1</v>
      </c>
      <c r="BI28" s="148">
        <v>2926.2</v>
      </c>
      <c r="BJ28" s="277">
        <v>3490.0735294117649</v>
      </c>
      <c r="BK28" s="135">
        <f t="shared" si="30"/>
        <v>563.87352941176505</v>
      </c>
      <c r="BL28" s="198">
        <v>58</v>
      </c>
      <c r="BM28" s="199">
        <v>34</v>
      </c>
      <c r="BN28" s="281">
        <f t="shared" si="31"/>
        <v>58.620689655172406</v>
      </c>
      <c r="BO28" s="135">
        <f t="shared" si="32"/>
        <v>-24</v>
      </c>
      <c r="BP28" s="135">
        <v>16</v>
      </c>
      <c r="BQ28" s="271">
        <v>4249.33</v>
      </c>
      <c r="BR28" s="271">
        <v>5715.18</v>
      </c>
      <c r="BS28" s="287">
        <f t="shared" si="33"/>
        <v>134.49602643240232</v>
      </c>
      <c r="BT28" s="12">
        <f t="shared" si="34"/>
        <v>1465.8500000000004</v>
      </c>
    </row>
    <row r="29" spans="1:72" s="7" customFormat="1" ht="21.75" customHeight="1" x14ac:dyDescent="0.25">
      <c r="A29" s="26" t="s">
        <v>116</v>
      </c>
      <c r="B29" s="153">
        <v>537</v>
      </c>
      <c r="C29" s="152">
        <v>513</v>
      </c>
      <c r="D29" s="288">
        <f t="shared" si="0"/>
        <v>95.530726256983243</v>
      </c>
      <c r="E29" s="282">
        <f t="shared" si="1"/>
        <v>-24</v>
      </c>
      <c r="F29" s="152">
        <v>104</v>
      </c>
      <c r="G29" s="152">
        <v>135</v>
      </c>
      <c r="H29" s="289">
        <f t="shared" si="2"/>
        <v>129.80769230769232</v>
      </c>
      <c r="I29" s="135">
        <f t="shared" si="3"/>
        <v>31</v>
      </c>
      <c r="J29" s="163">
        <v>132</v>
      </c>
      <c r="K29" s="163">
        <v>226</v>
      </c>
      <c r="L29" s="281">
        <f t="shared" si="4"/>
        <v>171.21212121212122</v>
      </c>
      <c r="M29" s="135">
        <f t="shared" si="5"/>
        <v>94</v>
      </c>
      <c r="N29" s="154">
        <v>41</v>
      </c>
      <c r="O29" s="154">
        <v>105</v>
      </c>
      <c r="P29" s="281">
        <f t="shared" si="7"/>
        <v>256.09756097560978</v>
      </c>
      <c r="Q29" s="135">
        <f t="shared" si="8"/>
        <v>64</v>
      </c>
      <c r="R29" s="281">
        <v>31.1</v>
      </c>
      <c r="S29" s="281">
        <v>46.5</v>
      </c>
      <c r="T29" s="281">
        <f t="shared" si="23"/>
        <v>15.399999999999999</v>
      </c>
      <c r="U29" s="153">
        <v>69</v>
      </c>
      <c r="V29" s="152">
        <v>91</v>
      </c>
      <c r="W29" s="283">
        <f t="shared" si="9"/>
        <v>131.8840579710145</v>
      </c>
      <c r="X29" s="135">
        <f t="shared" si="10"/>
        <v>22</v>
      </c>
      <c r="Y29" s="201">
        <v>883</v>
      </c>
      <c r="Z29" s="203">
        <v>938</v>
      </c>
      <c r="AA29" s="283">
        <f t="shared" si="24"/>
        <v>106.22876557191393</v>
      </c>
      <c r="AB29" s="290"/>
      <c r="AC29" s="290"/>
      <c r="AD29" s="291" t="e">
        <f t="shared" si="11"/>
        <v>#DIV/0!</v>
      </c>
      <c r="AE29" s="290">
        <f t="shared" si="35"/>
        <v>0</v>
      </c>
      <c r="AF29" s="282">
        <f t="shared" si="25"/>
        <v>55</v>
      </c>
      <c r="AG29" s="170">
        <v>478</v>
      </c>
      <c r="AH29" s="153">
        <v>480</v>
      </c>
      <c r="AI29" s="284">
        <f t="shared" si="26"/>
        <v>100.418410041841</v>
      </c>
      <c r="AJ29" s="282">
        <f t="shared" si="13"/>
        <v>2</v>
      </c>
      <c r="AK29" s="170">
        <v>117</v>
      </c>
      <c r="AL29" s="155">
        <v>313</v>
      </c>
      <c r="AM29" s="283">
        <f t="shared" si="27"/>
        <v>267.52136752136749</v>
      </c>
      <c r="AN29" s="282">
        <f t="shared" si="28"/>
        <v>196</v>
      </c>
      <c r="AO29" s="156">
        <v>105</v>
      </c>
      <c r="AP29" s="155">
        <v>146</v>
      </c>
      <c r="AQ29" s="283">
        <f t="shared" si="14"/>
        <v>139.04761904761904</v>
      </c>
      <c r="AR29" s="282">
        <f t="shared" si="15"/>
        <v>41</v>
      </c>
      <c r="AS29" s="209">
        <v>72</v>
      </c>
      <c r="AT29" s="209">
        <v>116</v>
      </c>
      <c r="AU29" s="285">
        <f t="shared" si="16"/>
        <v>161.11111111111111</v>
      </c>
      <c r="AV29" s="286">
        <f t="shared" si="17"/>
        <v>44</v>
      </c>
      <c r="AW29" s="190">
        <v>211</v>
      </c>
      <c r="AX29" s="157">
        <v>339</v>
      </c>
      <c r="AY29" s="283">
        <f t="shared" si="18"/>
        <v>160.69999999999999</v>
      </c>
      <c r="AZ29" s="135">
        <f t="shared" si="19"/>
        <v>128</v>
      </c>
      <c r="BA29" s="153">
        <v>375</v>
      </c>
      <c r="BB29" s="155">
        <v>317</v>
      </c>
      <c r="BC29" s="283">
        <f t="shared" si="20"/>
        <v>84.533333333333331</v>
      </c>
      <c r="BD29" s="135">
        <f t="shared" si="21"/>
        <v>-58</v>
      </c>
      <c r="BE29" s="152">
        <v>267</v>
      </c>
      <c r="BF29" s="155">
        <v>222</v>
      </c>
      <c r="BG29" s="283">
        <f t="shared" si="29"/>
        <v>83.146067415730343</v>
      </c>
      <c r="BH29" s="135">
        <f t="shared" si="22"/>
        <v>-45</v>
      </c>
      <c r="BI29" s="150">
        <v>2432.9</v>
      </c>
      <c r="BJ29" s="277">
        <v>3096.5384615384614</v>
      </c>
      <c r="BK29" s="135">
        <f t="shared" si="30"/>
        <v>663.63846153846134</v>
      </c>
      <c r="BL29" s="198">
        <v>70</v>
      </c>
      <c r="BM29" s="199">
        <v>94</v>
      </c>
      <c r="BN29" s="281">
        <f t="shared" si="31"/>
        <v>134.28571428571428</v>
      </c>
      <c r="BO29" s="135">
        <f t="shared" si="32"/>
        <v>24</v>
      </c>
      <c r="BP29" s="135">
        <v>1</v>
      </c>
      <c r="BQ29" s="271">
        <v>4417.29</v>
      </c>
      <c r="BR29" s="271">
        <v>5218.26</v>
      </c>
      <c r="BS29" s="287">
        <f t="shared" si="33"/>
        <v>118.13261071833637</v>
      </c>
      <c r="BT29" s="12">
        <f t="shared" si="34"/>
        <v>800.97000000000025</v>
      </c>
    </row>
    <row r="30" spans="1:72" s="7" customFormat="1" ht="21.75" customHeight="1" x14ac:dyDescent="0.25">
      <c r="A30" s="26" t="s">
        <v>117</v>
      </c>
      <c r="B30" s="153">
        <v>526</v>
      </c>
      <c r="C30" s="152">
        <v>413</v>
      </c>
      <c r="D30" s="288">
        <f t="shared" si="0"/>
        <v>78.51711026615969</v>
      </c>
      <c r="E30" s="282">
        <f t="shared" si="1"/>
        <v>-113</v>
      </c>
      <c r="F30" s="152">
        <v>141</v>
      </c>
      <c r="G30" s="152">
        <v>137</v>
      </c>
      <c r="H30" s="289">
        <f t="shared" si="2"/>
        <v>97.163120567375884</v>
      </c>
      <c r="I30" s="135">
        <f t="shared" si="3"/>
        <v>-4</v>
      </c>
      <c r="J30" s="163">
        <v>97</v>
      </c>
      <c r="K30" s="163">
        <v>97</v>
      </c>
      <c r="L30" s="281">
        <f t="shared" si="4"/>
        <v>100</v>
      </c>
      <c r="M30" s="135">
        <f t="shared" si="5"/>
        <v>0</v>
      </c>
      <c r="N30" s="154">
        <v>19</v>
      </c>
      <c r="O30" s="154">
        <v>39</v>
      </c>
      <c r="P30" s="281">
        <f t="shared" si="7"/>
        <v>205.26315789473685</v>
      </c>
      <c r="Q30" s="135">
        <f t="shared" si="8"/>
        <v>20</v>
      </c>
      <c r="R30" s="281">
        <v>19.600000000000001</v>
      </c>
      <c r="S30" s="281">
        <v>40.200000000000003</v>
      </c>
      <c r="T30" s="281">
        <f t="shared" si="23"/>
        <v>20.6</v>
      </c>
      <c r="U30" s="153">
        <v>96</v>
      </c>
      <c r="V30" s="152">
        <v>97</v>
      </c>
      <c r="W30" s="283">
        <f t="shared" si="9"/>
        <v>101.04166666666667</v>
      </c>
      <c r="X30" s="135">
        <f t="shared" si="10"/>
        <v>1</v>
      </c>
      <c r="Y30" s="201">
        <v>640</v>
      </c>
      <c r="Z30" s="203">
        <v>569</v>
      </c>
      <c r="AA30" s="283">
        <f t="shared" si="24"/>
        <v>88.90625</v>
      </c>
      <c r="AB30" s="290"/>
      <c r="AC30" s="290"/>
      <c r="AD30" s="291" t="e">
        <f t="shared" si="11"/>
        <v>#DIV/0!</v>
      </c>
      <c r="AE30" s="290">
        <f t="shared" si="35"/>
        <v>0</v>
      </c>
      <c r="AF30" s="282">
        <f t="shared" si="25"/>
        <v>-71</v>
      </c>
      <c r="AG30" s="170">
        <v>483</v>
      </c>
      <c r="AH30" s="153">
        <v>379</v>
      </c>
      <c r="AI30" s="284">
        <f t="shared" si="26"/>
        <v>78.467908902691505</v>
      </c>
      <c r="AJ30" s="282">
        <f t="shared" si="13"/>
        <v>-104</v>
      </c>
      <c r="AK30" s="170">
        <v>90</v>
      </c>
      <c r="AL30" s="155">
        <v>97</v>
      </c>
      <c r="AM30" s="283">
        <f t="shared" si="27"/>
        <v>107.77777777777777</v>
      </c>
      <c r="AN30" s="282">
        <f t="shared" si="28"/>
        <v>7</v>
      </c>
      <c r="AO30" s="156">
        <v>145</v>
      </c>
      <c r="AP30" s="155">
        <v>83</v>
      </c>
      <c r="AQ30" s="283">
        <f t="shared" si="14"/>
        <v>57.241379310344833</v>
      </c>
      <c r="AR30" s="282">
        <f t="shared" si="15"/>
        <v>-62</v>
      </c>
      <c r="AS30" s="209">
        <v>49</v>
      </c>
      <c r="AT30" s="209">
        <v>63</v>
      </c>
      <c r="AU30" s="285">
        <f t="shared" si="16"/>
        <v>128.57142857142858</v>
      </c>
      <c r="AV30" s="286">
        <f t="shared" si="17"/>
        <v>14</v>
      </c>
      <c r="AW30" s="190">
        <v>179</v>
      </c>
      <c r="AX30" s="157">
        <v>241</v>
      </c>
      <c r="AY30" s="283">
        <f t="shared" si="18"/>
        <v>134.6</v>
      </c>
      <c r="AZ30" s="135">
        <f t="shared" si="19"/>
        <v>62</v>
      </c>
      <c r="BA30" s="153">
        <v>394</v>
      </c>
      <c r="BB30" s="155">
        <v>308</v>
      </c>
      <c r="BC30" s="283">
        <f t="shared" si="20"/>
        <v>78.172588832487307</v>
      </c>
      <c r="BD30" s="135">
        <f t="shared" si="21"/>
        <v>-86</v>
      </c>
      <c r="BE30" s="152">
        <v>346</v>
      </c>
      <c r="BF30" s="155">
        <v>256</v>
      </c>
      <c r="BG30" s="283">
        <f t="shared" si="29"/>
        <v>73.988439306358373</v>
      </c>
      <c r="BH30" s="135">
        <f t="shared" si="22"/>
        <v>-90</v>
      </c>
      <c r="BI30" s="149">
        <v>2384.6</v>
      </c>
      <c r="BJ30" s="277">
        <v>2966.403162055336</v>
      </c>
      <c r="BK30" s="135">
        <f t="shared" si="30"/>
        <v>581.80316205533609</v>
      </c>
      <c r="BL30" s="198">
        <v>78</v>
      </c>
      <c r="BM30" s="199">
        <v>105</v>
      </c>
      <c r="BN30" s="281">
        <f t="shared" si="31"/>
        <v>134.61538461538461</v>
      </c>
      <c r="BO30" s="135">
        <f t="shared" si="32"/>
        <v>27</v>
      </c>
      <c r="BP30" s="135">
        <v>1</v>
      </c>
      <c r="BQ30" s="271">
        <v>4045.52</v>
      </c>
      <c r="BR30" s="271">
        <v>5393.75</v>
      </c>
      <c r="BS30" s="287">
        <f t="shared" si="33"/>
        <v>133.32649449267336</v>
      </c>
      <c r="BT30" s="12">
        <f t="shared" si="34"/>
        <v>1348.23</v>
      </c>
    </row>
    <row r="31" spans="1:72" s="7" customFormat="1" ht="21.75" customHeight="1" x14ac:dyDescent="0.25">
      <c r="A31" s="26" t="s">
        <v>118</v>
      </c>
      <c r="B31" s="153">
        <v>542</v>
      </c>
      <c r="C31" s="152">
        <v>521</v>
      </c>
      <c r="D31" s="288">
        <f t="shared" si="0"/>
        <v>96.125461254612546</v>
      </c>
      <c r="E31" s="282">
        <f t="shared" si="1"/>
        <v>-21</v>
      </c>
      <c r="F31" s="152">
        <v>101</v>
      </c>
      <c r="G31" s="152">
        <v>128</v>
      </c>
      <c r="H31" s="289">
        <f t="shared" si="2"/>
        <v>126.73267326732673</v>
      </c>
      <c r="I31" s="135">
        <f t="shared" si="3"/>
        <v>27</v>
      </c>
      <c r="J31" s="163">
        <v>129</v>
      </c>
      <c r="K31" s="163">
        <v>186</v>
      </c>
      <c r="L31" s="281">
        <f t="shared" si="4"/>
        <v>144.18604651162789</v>
      </c>
      <c r="M31" s="135">
        <f t="shared" si="5"/>
        <v>57</v>
      </c>
      <c r="N31" s="154">
        <v>10</v>
      </c>
      <c r="O31" s="154">
        <v>45</v>
      </c>
      <c r="P31" s="281">
        <f t="shared" si="7"/>
        <v>450</v>
      </c>
      <c r="Q31" s="135">
        <f t="shared" si="8"/>
        <v>35</v>
      </c>
      <c r="R31" s="281">
        <v>7.8</v>
      </c>
      <c r="S31" s="281">
        <v>24.2</v>
      </c>
      <c r="T31" s="281">
        <f t="shared" si="23"/>
        <v>16.399999999999999</v>
      </c>
      <c r="U31" s="153">
        <v>94</v>
      </c>
      <c r="V31" s="152">
        <v>94</v>
      </c>
      <c r="W31" s="283">
        <f t="shared" si="9"/>
        <v>100</v>
      </c>
      <c r="X31" s="135">
        <f t="shared" si="10"/>
        <v>0</v>
      </c>
      <c r="Y31" s="201">
        <v>547</v>
      </c>
      <c r="Z31" s="203">
        <v>884</v>
      </c>
      <c r="AA31" s="283">
        <f t="shared" si="24"/>
        <v>161.60877513711151</v>
      </c>
      <c r="AB31" s="290"/>
      <c r="AC31" s="290"/>
      <c r="AD31" s="291" t="e">
        <f t="shared" si="11"/>
        <v>#DIV/0!</v>
      </c>
      <c r="AE31" s="290">
        <f t="shared" si="35"/>
        <v>0</v>
      </c>
      <c r="AF31" s="282">
        <f t="shared" si="25"/>
        <v>337</v>
      </c>
      <c r="AG31" s="170">
        <v>475</v>
      </c>
      <c r="AH31" s="153">
        <v>487</v>
      </c>
      <c r="AI31" s="284">
        <f t="shared" si="26"/>
        <v>102.52631578947368</v>
      </c>
      <c r="AJ31" s="282">
        <f t="shared" si="13"/>
        <v>12</v>
      </c>
      <c r="AK31" s="170">
        <v>59</v>
      </c>
      <c r="AL31" s="155">
        <v>303</v>
      </c>
      <c r="AM31" s="283">
        <f t="shared" si="27"/>
        <v>513.5593220338983</v>
      </c>
      <c r="AN31" s="282">
        <f t="shared" si="28"/>
        <v>244</v>
      </c>
      <c r="AO31" s="156">
        <v>76</v>
      </c>
      <c r="AP31" s="155">
        <v>96</v>
      </c>
      <c r="AQ31" s="283">
        <f t="shared" si="14"/>
        <v>126.31578947368421</v>
      </c>
      <c r="AR31" s="282">
        <f t="shared" si="15"/>
        <v>20</v>
      </c>
      <c r="AS31" s="209">
        <v>39</v>
      </c>
      <c r="AT31" s="209">
        <v>46</v>
      </c>
      <c r="AU31" s="285">
        <f t="shared" si="16"/>
        <v>117.94871794871796</v>
      </c>
      <c r="AV31" s="286">
        <f t="shared" si="17"/>
        <v>7</v>
      </c>
      <c r="AW31" s="190">
        <v>184</v>
      </c>
      <c r="AX31" s="157">
        <v>238</v>
      </c>
      <c r="AY31" s="283">
        <f t="shared" si="18"/>
        <v>129.30000000000001</v>
      </c>
      <c r="AZ31" s="135">
        <f t="shared" si="19"/>
        <v>54</v>
      </c>
      <c r="BA31" s="153">
        <v>388</v>
      </c>
      <c r="BB31" s="155">
        <v>338</v>
      </c>
      <c r="BC31" s="283">
        <f t="shared" si="20"/>
        <v>87.113402061855666</v>
      </c>
      <c r="BD31" s="135">
        <f t="shared" si="21"/>
        <v>-50</v>
      </c>
      <c r="BE31" s="152">
        <v>293</v>
      </c>
      <c r="BF31" s="155">
        <v>263</v>
      </c>
      <c r="BG31" s="283">
        <f t="shared" si="29"/>
        <v>89.761092150170654</v>
      </c>
      <c r="BH31" s="135">
        <f t="shared" si="22"/>
        <v>-30</v>
      </c>
      <c r="BI31" s="149">
        <v>2782.6</v>
      </c>
      <c r="BJ31" s="277">
        <v>3214.6892655367233</v>
      </c>
      <c r="BK31" s="135">
        <f t="shared" si="30"/>
        <v>432.08926553672336</v>
      </c>
      <c r="BL31" s="198">
        <v>55</v>
      </c>
      <c r="BM31" s="199">
        <v>50</v>
      </c>
      <c r="BN31" s="281">
        <f t="shared" si="31"/>
        <v>90.909090909090907</v>
      </c>
      <c r="BO31" s="135">
        <f t="shared" si="32"/>
        <v>-5</v>
      </c>
      <c r="BP31" s="135">
        <v>0</v>
      </c>
      <c r="BQ31" s="271">
        <v>3867.29</v>
      </c>
      <c r="BR31" s="271">
        <v>4455.96</v>
      </c>
      <c r="BS31" s="287">
        <f t="shared" si="33"/>
        <v>115.2217702835836</v>
      </c>
      <c r="BT31" s="271">
        <f t="shared" si="34"/>
        <v>588.67000000000007</v>
      </c>
    </row>
    <row r="32" spans="1:72" s="29" customFormat="1" ht="21.75" customHeight="1" x14ac:dyDescent="0.25">
      <c r="A32" s="28"/>
      <c r="C32" s="379"/>
      <c r="D32" s="379"/>
      <c r="E32" s="379"/>
      <c r="F32" s="379"/>
      <c r="G32" s="379"/>
      <c r="H32" s="379"/>
      <c r="I32" s="379"/>
      <c r="J32" s="30"/>
      <c r="K32" s="30"/>
      <c r="L32" s="31"/>
      <c r="M32" s="32"/>
      <c r="N32" s="30"/>
      <c r="O32" s="30"/>
      <c r="P32" s="31"/>
      <c r="Q32" s="33"/>
      <c r="R32" s="33"/>
      <c r="S32" s="33"/>
      <c r="T32" s="33"/>
      <c r="U32" s="30"/>
      <c r="V32" s="35"/>
      <c r="W32" s="34"/>
      <c r="X32" s="32"/>
      <c r="Y32" s="126"/>
      <c r="Z32" s="127"/>
      <c r="AA32" s="37"/>
      <c r="AB32" s="128"/>
      <c r="AC32" s="128"/>
      <c r="AD32" s="37"/>
      <c r="AE32" s="128"/>
      <c r="AF32" s="128"/>
      <c r="AG32" s="129"/>
      <c r="AH32" s="129"/>
      <c r="AI32" s="37"/>
      <c r="AJ32" s="128"/>
      <c r="AK32" s="127"/>
      <c r="AL32" s="127"/>
      <c r="AM32" s="37"/>
      <c r="AN32" s="37"/>
      <c r="AO32" s="130"/>
      <c r="AP32" s="30"/>
      <c r="AQ32" s="34"/>
      <c r="AR32" s="34"/>
      <c r="AS32" s="130"/>
      <c r="AT32" s="130"/>
      <c r="AU32" s="37"/>
      <c r="AV32" s="33"/>
      <c r="AW32" s="38"/>
      <c r="AX32" s="30"/>
      <c r="AY32" s="34"/>
      <c r="AZ32" s="32"/>
      <c r="BA32" s="30"/>
      <c r="BB32" s="30"/>
      <c r="BC32" s="34"/>
      <c r="BD32" s="32"/>
      <c r="BE32" s="30"/>
      <c r="BF32" s="30"/>
      <c r="BG32" s="34"/>
      <c r="BH32" s="32"/>
      <c r="BI32" s="32"/>
      <c r="BJ32" s="32"/>
      <c r="BK32" s="32"/>
      <c r="BL32" s="30"/>
      <c r="BM32" s="30"/>
      <c r="BN32" s="31"/>
      <c r="BO32" s="32"/>
      <c r="BP32" s="32"/>
      <c r="BQ32" s="19"/>
      <c r="BR32" s="19"/>
      <c r="BS32" s="3"/>
      <c r="BT32" s="3"/>
    </row>
    <row r="33" spans="1:72" s="7" customFormat="1" ht="21.75" customHeight="1" x14ac:dyDescent="0.25">
      <c r="A33" s="39"/>
      <c r="B33" s="30"/>
      <c r="C33" s="40"/>
      <c r="D33" s="31"/>
      <c r="E33" s="36"/>
      <c r="F33" s="30"/>
      <c r="G33" s="30"/>
      <c r="H33" s="31"/>
      <c r="I33" s="32"/>
      <c r="J33" s="30"/>
      <c r="K33" s="30"/>
      <c r="L33" s="31"/>
      <c r="M33" s="32"/>
      <c r="N33" s="30"/>
      <c r="O33" s="30"/>
      <c r="P33" s="31"/>
      <c r="Q33" s="32"/>
      <c r="R33" s="32"/>
      <c r="S33" s="32"/>
      <c r="T33" s="32"/>
      <c r="U33" s="30"/>
      <c r="V33" s="35"/>
      <c r="W33" s="34"/>
      <c r="X33" s="32"/>
      <c r="Y33" s="126"/>
      <c r="Z33" s="127"/>
      <c r="AA33" s="37"/>
      <c r="AB33" s="128"/>
      <c r="AC33" s="128"/>
      <c r="AD33" s="37"/>
      <c r="AE33" s="128"/>
      <c r="AF33" s="128"/>
      <c r="AG33" s="129"/>
      <c r="AH33" s="129"/>
      <c r="AI33" s="37"/>
      <c r="AJ33" s="128"/>
      <c r="AK33" s="127"/>
      <c r="AL33" s="127"/>
      <c r="AM33" s="37"/>
      <c r="AN33" s="37"/>
      <c r="AO33" s="130"/>
      <c r="AP33" s="30"/>
      <c r="AQ33" s="34"/>
      <c r="AR33" s="34"/>
      <c r="AS33" s="130"/>
      <c r="AT33" s="130"/>
      <c r="AU33" s="37"/>
      <c r="AV33" s="33"/>
      <c r="AW33" s="38"/>
      <c r="AX33" s="30"/>
      <c r="AY33" s="34"/>
      <c r="AZ33" s="32"/>
      <c r="BA33" s="30"/>
      <c r="BB33" s="30"/>
      <c r="BC33" s="34"/>
      <c r="BD33" s="32"/>
      <c r="BE33" s="30"/>
      <c r="BF33" s="30"/>
      <c r="BG33" s="34"/>
      <c r="BH33" s="32"/>
      <c r="BI33" s="32"/>
      <c r="BJ33" s="32"/>
      <c r="BK33" s="32"/>
      <c r="BL33" s="30"/>
      <c r="BM33" s="30"/>
      <c r="BN33" s="31"/>
      <c r="BO33" s="32"/>
      <c r="BP33" s="32"/>
      <c r="BQ33" s="19"/>
      <c r="BR33" s="19"/>
      <c r="BS33" s="3"/>
      <c r="BT33" s="3"/>
    </row>
    <row r="34" spans="1:72" s="7" customFormat="1" ht="21.75" customHeight="1" x14ac:dyDescent="0.25">
      <c r="A34" s="28"/>
      <c r="B34" s="30"/>
      <c r="C34" s="40"/>
      <c r="D34" s="31"/>
      <c r="E34" s="36"/>
      <c r="F34" s="30"/>
      <c r="G34" s="30"/>
      <c r="H34" s="31"/>
      <c r="I34" s="32"/>
      <c r="J34" s="30"/>
      <c r="K34" s="30"/>
      <c r="L34" s="31"/>
      <c r="M34" s="32"/>
      <c r="N34" s="30"/>
      <c r="O34" s="30"/>
      <c r="P34" s="31"/>
      <c r="Q34" s="32"/>
      <c r="R34" s="32"/>
      <c r="S34" s="32"/>
      <c r="T34" s="32"/>
      <c r="U34" s="30"/>
      <c r="V34" s="35"/>
      <c r="W34" s="34"/>
      <c r="X34" s="32"/>
      <c r="Y34" s="126"/>
      <c r="Z34" s="127"/>
      <c r="AA34" s="37"/>
      <c r="AB34" s="128"/>
      <c r="AC34" s="128"/>
      <c r="AD34" s="37"/>
      <c r="AE34" s="128"/>
      <c r="AF34" s="128"/>
      <c r="AG34" s="129"/>
      <c r="AH34" s="129"/>
      <c r="AI34" s="37"/>
      <c r="AJ34" s="128"/>
      <c r="AK34" s="127"/>
      <c r="AL34" s="127"/>
      <c r="AM34" s="37"/>
      <c r="AN34" s="37"/>
      <c r="AO34" s="130"/>
      <c r="AP34" s="30"/>
      <c r="AQ34" s="34"/>
      <c r="AR34" s="34"/>
      <c r="AS34" s="130"/>
      <c r="AT34" s="130"/>
      <c r="AU34" s="37"/>
      <c r="AV34" s="33"/>
      <c r="AW34" s="38"/>
      <c r="AX34" s="30"/>
      <c r="AY34" s="34"/>
      <c r="AZ34" s="32"/>
      <c r="BA34" s="30"/>
      <c r="BB34" s="30"/>
      <c r="BC34" s="34"/>
      <c r="BD34" s="32"/>
      <c r="BE34" s="30"/>
      <c r="BF34" s="30"/>
      <c r="BG34" s="34"/>
      <c r="BH34" s="32"/>
      <c r="BI34" s="32"/>
      <c r="BJ34" s="32"/>
      <c r="BK34" s="32"/>
      <c r="BL34" s="30"/>
      <c r="BM34" s="30"/>
      <c r="BN34" s="31"/>
      <c r="BO34" s="32"/>
      <c r="BP34" s="32"/>
      <c r="BQ34" s="19"/>
      <c r="BR34" s="19"/>
      <c r="BS34" s="3"/>
      <c r="BT34" s="3"/>
    </row>
    <row r="35" spans="1:72" s="7" customFormat="1" ht="21.75" customHeight="1" x14ac:dyDescent="0.25">
      <c r="A35" s="28"/>
      <c r="B35" s="30"/>
      <c r="C35" s="40"/>
      <c r="D35" s="31"/>
      <c r="E35" s="36"/>
      <c r="F35" s="30"/>
      <c r="G35" s="30"/>
      <c r="H35" s="31"/>
      <c r="I35" s="32"/>
      <c r="J35" s="30"/>
      <c r="K35" s="30"/>
      <c r="L35" s="31"/>
      <c r="M35" s="32"/>
      <c r="N35" s="30"/>
      <c r="O35" s="30"/>
      <c r="P35" s="31"/>
      <c r="Q35" s="32"/>
      <c r="R35" s="32"/>
      <c r="S35" s="32"/>
      <c r="T35" s="32"/>
      <c r="U35" s="30"/>
      <c r="V35" s="35"/>
      <c r="W35" s="34"/>
      <c r="X35" s="32"/>
      <c r="Y35" s="121"/>
      <c r="Z35" s="120"/>
      <c r="AA35" s="117"/>
      <c r="AB35" s="36"/>
      <c r="AC35" s="36"/>
      <c r="AD35" s="34"/>
      <c r="AE35" s="36"/>
      <c r="AF35" s="36"/>
      <c r="AG35" s="118"/>
      <c r="AH35" s="118"/>
      <c r="AI35" s="117"/>
      <c r="AJ35" s="119"/>
      <c r="AK35" s="118"/>
      <c r="AL35" s="120"/>
      <c r="AM35" s="117"/>
      <c r="AN35" s="117"/>
      <c r="AO35" s="30"/>
      <c r="AP35" s="30"/>
      <c r="AQ35" s="34"/>
      <c r="AR35" s="34"/>
      <c r="AS35" s="130"/>
      <c r="AT35" s="130"/>
      <c r="AU35" s="37"/>
      <c r="AV35" s="33"/>
      <c r="AW35" s="38"/>
      <c r="AX35" s="30"/>
      <c r="AY35" s="34"/>
      <c r="AZ35" s="32"/>
      <c r="BA35" s="30"/>
      <c r="BB35" s="30"/>
      <c r="BC35" s="34"/>
      <c r="BD35" s="32"/>
      <c r="BE35" s="30"/>
      <c r="BF35" s="30"/>
      <c r="BG35" s="34"/>
      <c r="BH35" s="32"/>
      <c r="BI35" s="32"/>
      <c r="BJ35" s="32"/>
      <c r="BK35" s="32"/>
      <c r="BL35" s="30"/>
      <c r="BM35" s="30"/>
      <c r="BN35" s="31"/>
      <c r="BO35" s="32"/>
      <c r="BP35" s="32"/>
      <c r="BQ35" s="19"/>
      <c r="BR35" s="19"/>
      <c r="BS35" s="3"/>
      <c r="BT35" s="3"/>
    </row>
    <row r="36" spans="1:72" s="41" customFormat="1" ht="15.75" x14ac:dyDescent="0.2"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Y36" s="114"/>
      <c r="Z36" s="114"/>
      <c r="AA36" s="114"/>
      <c r="AG36" s="114"/>
      <c r="AH36" s="114"/>
      <c r="AI36" s="114"/>
      <c r="AJ36" s="114"/>
      <c r="AK36" s="114"/>
      <c r="AL36" s="114"/>
      <c r="AM36" s="114"/>
      <c r="AN36" s="114"/>
      <c r="AS36" s="132"/>
      <c r="AT36" s="132"/>
      <c r="AU36" s="132"/>
      <c r="AV36" s="132"/>
      <c r="AW36" s="43"/>
      <c r="AX36" s="43"/>
      <c r="AY36" s="43"/>
      <c r="AZ36" s="44"/>
      <c r="BH36" s="45"/>
      <c r="BI36" s="45"/>
      <c r="BJ36" s="45"/>
      <c r="BK36" s="45"/>
      <c r="BQ36" s="19"/>
    </row>
    <row r="37" spans="1:72" s="41" customFormat="1" x14ac:dyDescent="0.2"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Y37" s="114"/>
      <c r="Z37" s="114"/>
      <c r="AA37" s="114"/>
      <c r="AG37" s="114"/>
      <c r="AH37" s="114"/>
      <c r="AI37" s="114"/>
      <c r="AJ37" s="114"/>
      <c r="AK37" s="114"/>
      <c r="AL37" s="114"/>
      <c r="AM37" s="114"/>
      <c r="AN37" s="114"/>
      <c r="AS37" s="132"/>
      <c r="AT37" s="132"/>
      <c r="AU37" s="132"/>
      <c r="AV37" s="132"/>
      <c r="AW37" s="43"/>
      <c r="AX37" s="43"/>
      <c r="AY37" s="43"/>
      <c r="AZ37" s="44"/>
      <c r="BH37" s="45"/>
      <c r="BI37" s="45"/>
      <c r="BJ37" s="45"/>
      <c r="BK37" s="45"/>
    </row>
    <row r="38" spans="1:72" s="41" customFormat="1" x14ac:dyDescent="0.2"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Y38" s="114"/>
      <c r="Z38" s="114"/>
      <c r="AA38" s="114"/>
      <c r="AG38" s="114"/>
      <c r="AH38" s="114"/>
      <c r="AI38" s="114"/>
      <c r="AJ38" s="114"/>
      <c r="AK38" s="114"/>
      <c r="AL38" s="114"/>
      <c r="AM38" s="114"/>
      <c r="AN38" s="114"/>
      <c r="AS38" s="132"/>
      <c r="AT38" s="132"/>
      <c r="AU38" s="132"/>
      <c r="AV38" s="132"/>
      <c r="AW38" s="43"/>
      <c r="AX38" s="43"/>
      <c r="AY38" s="43"/>
      <c r="AZ38" s="44"/>
      <c r="BH38" s="45"/>
      <c r="BI38" s="45"/>
      <c r="BJ38" s="45"/>
      <c r="BK38" s="45"/>
    </row>
    <row r="39" spans="1:72" s="41" customFormat="1" x14ac:dyDescent="0.2"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Y39" s="114"/>
      <c r="Z39" s="114"/>
      <c r="AA39" s="114"/>
      <c r="AG39" s="114"/>
      <c r="AH39" s="114"/>
      <c r="AI39" s="114"/>
      <c r="AJ39" s="114"/>
      <c r="AK39" s="114"/>
      <c r="AL39" s="114"/>
      <c r="AM39" s="114"/>
      <c r="AN39" s="114"/>
      <c r="AS39" s="132"/>
      <c r="AT39" s="132"/>
      <c r="AU39" s="132"/>
      <c r="AV39" s="132"/>
      <c r="AZ39" s="45"/>
      <c r="BH39" s="45"/>
      <c r="BI39" s="45"/>
      <c r="BJ39" s="45"/>
      <c r="BK39" s="45"/>
    </row>
    <row r="40" spans="1:72" s="41" customFormat="1" x14ac:dyDescent="0.2"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Y40" s="114"/>
      <c r="Z40" s="114"/>
      <c r="AA40" s="114"/>
      <c r="AG40" s="114"/>
      <c r="AH40" s="114"/>
      <c r="AI40" s="114"/>
      <c r="AJ40" s="114"/>
      <c r="AK40" s="114"/>
      <c r="AL40" s="114"/>
      <c r="AM40" s="114"/>
      <c r="AN40" s="114"/>
      <c r="AS40" s="132"/>
      <c r="AT40" s="132"/>
      <c r="AU40" s="132"/>
      <c r="AV40" s="132"/>
      <c r="BH40" s="45"/>
      <c r="BI40" s="45"/>
      <c r="BJ40" s="45"/>
      <c r="BK40" s="45"/>
    </row>
    <row r="41" spans="1:72" s="41" customFormat="1" x14ac:dyDescent="0.2"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Y41" s="114"/>
      <c r="Z41" s="114"/>
      <c r="AA41" s="114"/>
      <c r="AG41" s="114"/>
      <c r="AH41" s="114"/>
      <c r="AI41" s="114"/>
      <c r="AJ41" s="114"/>
      <c r="AK41" s="114"/>
      <c r="AL41" s="114"/>
      <c r="AM41" s="114"/>
      <c r="AN41" s="114"/>
      <c r="AS41" s="132"/>
      <c r="AT41" s="132"/>
      <c r="AU41" s="132"/>
      <c r="AV41" s="132"/>
    </row>
    <row r="42" spans="1:72" s="41" customFormat="1" x14ac:dyDescent="0.2"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Y42" s="114"/>
      <c r="Z42" s="114"/>
      <c r="AA42" s="114"/>
      <c r="AG42" s="114"/>
      <c r="AH42" s="114"/>
      <c r="AI42" s="114"/>
      <c r="AJ42" s="114"/>
      <c r="AK42" s="114"/>
      <c r="AL42" s="114"/>
      <c r="AM42" s="114"/>
      <c r="AN42" s="114"/>
      <c r="AS42" s="133"/>
      <c r="AT42" s="133"/>
      <c r="AU42" s="133"/>
      <c r="AV42" s="133"/>
    </row>
    <row r="43" spans="1:72" s="41" customFormat="1" x14ac:dyDescent="0.2"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Y43" s="114"/>
      <c r="Z43" s="114"/>
      <c r="AA43" s="114"/>
      <c r="AG43" s="114"/>
      <c r="AH43" s="114"/>
      <c r="AI43" s="114"/>
      <c r="AJ43" s="114"/>
      <c r="AK43" s="114"/>
      <c r="AL43" s="114"/>
      <c r="AM43" s="114"/>
      <c r="AN43" s="114"/>
      <c r="AS43" s="133"/>
      <c r="AT43" s="133"/>
      <c r="AU43" s="133"/>
      <c r="AV43" s="133"/>
    </row>
    <row r="44" spans="1:72" s="41" customFormat="1" x14ac:dyDescent="0.2">
      <c r="Y44" s="114"/>
      <c r="Z44" s="114"/>
      <c r="AA44" s="114"/>
      <c r="AG44" s="114"/>
      <c r="AH44" s="114"/>
      <c r="AI44" s="114"/>
      <c r="AJ44" s="114"/>
      <c r="AK44" s="114"/>
      <c r="AL44" s="114"/>
      <c r="AM44" s="114"/>
      <c r="AN44" s="114"/>
      <c r="AS44" s="133"/>
      <c r="AT44" s="133"/>
      <c r="AU44" s="133"/>
      <c r="AV44" s="133"/>
    </row>
    <row r="45" spans="1:72" s="41" customFormat="1" x14ac:dyDescent="0.2">
      <c r="Y45" s="114"/>
      <c r="Z45" s="114"/>
      <c r="AA45" s="114"/>
      <c r="AG45" s="114"/>
      <c r="AH45" s="114"/>
      <c r="AI45" s="114"/>
      <c r="AJ45" s="114"/>
      <c r="AK45" s="114"/>
      <c r="AL45" s="114"/>
      <c r="AM45" s="114"/>
      <c r="AN45" s="114"/>
      <c r="AS45" s="133"/>
      <c r="AT45" s="133"/>
      <c r="AU45" s="133"/>
      <c r="AV45" s="133"/>
    </row>
    <row r="46" spans="1:72" s="41" customFormat="1" x14ac:dyDescent="0.2">
      <c r="Y46" s="114"/>
      <c r="Z46" s="114"/>
      <c r="AA46" s="114"/>
      <c r="AG46" s="114"/>
      <c r="AH46" s="114"/>
      <c r="AI46" s="114"/>
      <c r="AJ46" s="114"/>
      <c r="AK46" s="114"/>
      <c r="AL46" s="114"/>
      <c r="AM46" s="114"/>
      <c r="AN46" s="114"/>
      <c r="AS46" s="133"/>
      <c r="AT46" s="133"/>
      <c r="AU46" s="133"/>
      <c r="AV46" s="133"/>
    </row>
    <row r="47" spans="1:72" s="41" customFormat="1" x14ac:dyDescent="0.2">
      <c r="Y47" s="114"/>
      <c r="Z47" s="114"/>
      <c r="AA47" s="114"/>
      <c r="AG47" s="114"/>
      <c r="AH47" s="114"/>
      <c r="AI47" s="114"/>
      <c r="AJ47" s="114"/>
      <c r="AK47" s="114"/>
      <c r="AL47" s="114"/>
      <c r="AM47" s="114"/>
      <c r="AN47" s="114"/>
      <c r="AS47" s="133"/>
      <c r="AT47" s="133"/>
      <c r="AU47" s="133"/>
      <c r="AV47" s="133"/>
    </row>
    <row r="48" spans="1:72" s="41" customFormat="1" x14ac:dyDescent="0.2">
      <c r="Y48" s="114"/>
      <c r="Z48" s="114"/>
      <c r="AA48" s="114"/>
      <c r="AG48" s="114"/>
      <c r="AH48" s="114"/>
      <c r="AI48" s="114"/>
      <c r="AJ48" s="114"/>
      <c r="AK48" s="114"/>
      <c r="AL48" s="114"/>
      <c r="AM48" s="114"/>
      <c r="AN48" s="114"/>
      <c r="AS48" s="133"/>
      <c r="AT48" s="133"/>
      <c r="AU48" s="133"/>
      <c r="AV48" s="133"/>
    </row>
    <row r="49" spans="25:48" s="41" customFormat="1" x14ac:dyDescent="0.2">
      <c r="Y49" s="114"/>
      <c r="Z49" s="114"/>
      <c r="AA49" s="114"/>
      <c r="AG49" s="114"/>
      <c r="AH49" s="114"/>
      <c r="AI49" s="114"/>
      <c r="AJ49" s="114"/>
      <c r="AK49" s="114"/>
      <c r="AL49" s="114"/>
      <c r="AM49" s="114"/>
      <c r="AN49" s="114"/>
      <c r="AS49" s="133"/>
      <c r="AT49" s="133"/>
      <c r="AU49" s="133"/>
      <c r="AV49" s="133"/>
    </row>
    <row r="50" spans="25:48" s="41" customFormat="1" x14ac:dyDescent="0.2">
      <c r="Y50" s="114"/>
      <c r="Z50" s="114"/>
      <c r="AA50" s="114"/>
      <c r="AG50" s="114"/>
      <c r="AH50" s="114"/>
      <c r="AI50" s="114"/>
      <c r="AJ50" s="114"/>
      <c r="AK50" s="114"/>
      <c r="AL50" s="114"/>
      <c r="AM50" s="114"/>
      <c r="AN50" s="114"/>
      <c r="AS50" s="133"/>
      <c r="AT50" s="133"/>
      <c r="AU50" s="133"/>
      <c r="AV50" s="133"/>
    </row>
    <row r="51" spans="25:48" s="41" customFormat="1" x14ac:dyDescent="0.2">
      <c r="Y51" s="114"/>
      <c r="Z51" s="114"/>
      <c r="AA51" s="114"/>
      <c r="AG51" s="114"/>
      <c r="AH51" s="114"/>
      <c r="AI51" s="114"/>
      <c r="AJ51" s="114"/>
      <c r="AK51" s="114"/>
      <c r="AL51" s="114"/>
      <c r="AM51" s="114"/>
      <c r="AN51" s="114"/>
      <c r="AS51" s="133"/>
      <c r="AT51" s="133"/>
      <c r="AU51" s="133"/>
      <c r="AV51" s="133"/>
    </row>
    <row r="52" spans="25:48" s="41" customFormat="1" x14ac:dyDescent="0.2">
      <c r="Y52" s="114"/>
      <c r="Z52" s="114"/>
      <c r="AA52" s="114"/>
      <c r="AG52" s="114"/>
      <c r="AH52" s="114"/>
      <c r="AI52" s="114"/>
      <c r="AJ52" s="114"/>
      <c r="AK52" s="114"/>
      <c r="AL52" s="114"/>
      <c r="AM52" s="114"/>
      <c r="AN52" s="114"/>
      <c r="AS52" s="133"/>
      <c r="AT52" s="133"/>
      <c r="AU52" s="133"/>
      <c r="AV52" s="133"/>
    </row>
    <row r="53" spans="25:48" s="41" customFormat="1" x14ac:dyDescent="0.2">
      <c r="Y53" s="114"/>
      <c r="Z53" s="114"/>
      <c r="AA53" s="114"/>
      <c r="AG53" s="114"/>
      <c r="AH53" s="114"/>
      <c r="AI53" s="114"/>
      <c r="AJ53" s="114"/>
      <c r="AK53" s="114"/>
      <c r="AL53" s="114"/>
      <c r="AM53" s="114"/>
      <c r="AN53" s="114"/>
      <c r="AS53" s="133"/>
      <c r="AT53" s="133"/>
      <c r="AU53" s="133"/>
      <c r="AV53" s="133"/>
    </row>
    <row r="54" spans="25:48" s="41" customFormat="1" x14ac:dyDescent="0.2">
      <c r="Y54" s="114"/>
      <c r="Z54" s="114"/>
      <c r="AA54" s="114"/>
      <c r="AG54" s="114"/>
      <c r="AH54" s="114"/>
      <c r="AI54" s="114"/>
      <c r="AJ54" s="114"/>
      <c r="AK54" s="114"/>
      <c r="AL54" s="114"/>
      <c r="AM54" s="114"/>
      <c r="AN54" s="114"/>
      <c r="AS54" s="133"/>
      <c r="AT54" s="133"/>
      <c r="AU54" s="133"/>
      <c r="AV54" s="133"/>
    </row>
    <row r="55" spans="25:48" s="41" customFormat="1" x14ac:dyDescent="0.2">
      <c r="Y55" s="114"/>
      <c r="Z55" s="114"/>
      <c r="AA55" s="114"/>
      <c r="AG55" s="114"/>
      <c r="AH55" s="114"/>
      <c r="AI55" s="114"/>
      <c r="AJ55" s="114"/>
      <c r="AK55" s="114"/>
      <c r="AL55" s="114"/>
      <c r="AM55" s="114"/>
      <c r="AN55" s="114"/>
      <c r="AS55" s="133"/>
      <c r="AT55" s="133"/>
      <c r="AU55" s="133"/>
      <c r="AV55" s="133"/>
    </row>
    <row r="56" spans="25:48" s="41" customFormat="1" x14ac:dyDescent="0.2">
      <c r="Y56" s="114"/>
      <c r="Z56" s="114"/>
      <c r="AA56" s="114"/>
      <c r="AG56" s="114"/>
      <c r="AH56" s="114"/>
      <c r="AI56" s="114"/>
      <c r="AJ56" s="114"/>
      <c r="AK56" s="114"/>
      <c r="AL56" s="114"/>
      <c r="AM56" s="114"/>
      <c r="AN56" s="114"/>
      <c r="AS56" s="133"/>
      <c r="AT56" s="133"/>
      <c r="AU56" s="133"/>
      <c r="AV56" s="133"/>
    </row>
    <row r="57" spans="25:48" s="41" customFormat="1" x14ac:dyDescent="0.2">
      <c r="Y57" s="114"/>
      <c r="Z57" s="114"/>
      <c r="AA57" s="114"/>
      <c r="AG57" s="114"/>
      <c r="AH57" s="114"/>
      <c r="AI57" s="114"/>
      <c r="AJ57" s="114"/>
      <c r="AK57" s="114"/>
      <c r="AL57" s="114"/>
      <c r="AM57" s="114"/>
      <c r="AN57" s="114"/>
      <c r="AS57" s="133"/>
      <c r="AT57" s="133"/>
      <c r="AU57" s="133"/>
      <c r="AV57" s="133"/>
    </row>
    <row r="58" spans="25:48" s="41" customFormat="1" x14ac:dyDescent="0.2">
      <c r="Y58" s="114"/>
      <c r="Z58" s="114"/>
      <c r="AA58" s="114"/>
      <c r="AG58" s="114"/>
      <c r="AH58" s="114"/>
      <c r="AI58" s="114"/>
      <c r="AJ58" s="114"/>
      <c r="AK58" s="114"/>
      <c r="AL58" s="114"/>
      <c r="AM58" s="114"/>
      <c r="AN58" s="114"/>
      <c r="AS58" s="133"/>
      <c r="AT58" s="133"/>
      <c r="AU58" s="133"/>
      <c r="AV58" s="133"/>
    </row>
    <row r="59" spans="25:48" s="41" customFormat="1" x14ac:dyDescent="0.2">
      <c r="Y59" s="114"/>
      <c r="Z59" s="114"/>
      <c r="AA59" s="114"/>
      <c r="AG59" s="114"/>
      <c r="AH59" s="114"/>
      <c r="AI59" s="114"/>
      <c r="AJ59" s="114"/>
      <c r="AK59" s="114"/>
      <c r="AL59" s="114"/>
      <c r="AM59" s="114"/>
      <c r="AN59" s="114"/>
      <c r="AS59" s="133"/>
      <c r="AT59" s="133"/>
      <c r="AU59" s="133"/>
      <c r="AV59" s="133"/>
    </row>
    <row r="60" spans="25:48" s="41" customFormat="1" x14ac:dyDescent="0.2">
      <c r="Y60" s="114"/>
      <c r="Z60" s="114"/>
      <c r="AA60" s="114"/>
      <c r="AG60" s="114"/>
      <c r="AH60" s="114"/>
      <c r="AI60" s="114"/>
      <c r="AJ60" s="114"/>
      <c r="AK60" s="114"/>
      <c r="AL60" s="114"/>
      <c r="AM60" s="114"/>
      <c r="AN60" s="114"/>
      <c r="AS60" s="133"/>
      <c r="AT60" s="133"/>
      <c r="AU60" s="133"/>
      <c r="AV60" s="133"/>
    </row>
    <row r="61" spans="25:48" s="41" customFormat="1" x14ac:dyDescent="0.2">
      <c r="Y61" s="114"/>
      <c r="Z61" s="114"/>
      <c r="AA61" s="114"/>
      <c r="AG61" s="114"/>
      <c r="AH61" s="114"/>
      <c r="AI61" s="114"/>
      <c r="AJ61" s="114"/>
      <c r="AK61" s="114"/>
      <c r="AL61" s="114"/>
      <c r="AM61" s="114"/>
      <c r="AN61" s="114"/>
      <c r="AS61" s="133"/>
      <c r="AT61" s="133"/>
      <c r="AU61" s="133"/>
      <c r="AV61" s="133"/>
    </row>
    <row r="62" spans="25:48" s="41" customFormat="1" x14ac:dyDescent="0.2">
      <c r="Y62" s="114"/>
      <c r="Z62" s="114"/>
      <c r="AA62" s="114"/>
      <c r="AG62" s="114"/>
      <c r="AH62" s="114"/>
      <c r="AI62" s="114"/>
      <c r="AJ62" s="114"/>
      <c r="AK62" s="114"/>
      <c r="AL62" s="114"/>
      <c r="AM62" s="114"/>
      <c r="AN62" s="114"/>
      <c r="AS62" s="133"/>
      <c r="AT62" s="133"/>
      <c r="AU62" s="133"/>
      <c r="AV62" s="133"/>
    </row>
    <row r="63" spans="25:48" s="7" customFormat="1" x14ac:dyDescent="0.2">
      <c r="Y63" s="115"/>
      <c r="Z63" s="115"/>
      <c r="AA63" s="115"/>
      <c r="AG63" s="115"/>
      <c r="AH63" s="115"/>
      <c r="AI63" s="115"/>
      <c r="AJ63" s="115"/>
      <c r="AK63" s="115"/>
      <c r="AL63" s="115"/>
      <c r="AM63" s="115"/>
      <c r="AN63" s="115"/>
      <c r="AS63" s="134"/>
      <c r="AT63" s="134"/>
      <c r="AU63" s="134"/>
      <c r="AV63" s="134"/>
    </row>
    <row r="64" spans="25:48" s="7" customFormat="1" x14ac:dyDescent="0.2">
      <c r="Y64" s="115"/>
      <c r="Z64" s="115"/>
      <c r="AA64" s="115"/>
      <c r="AG64" s="115"/>
      <c r="AH64" s="115"/>
      <c r="AI64" s="115"/>
      <c r="AJ64" s="115"/>
      <c r="AK64" s="115"/>
      <c r="AL64" s="115"/>
      <c r="AM64" s="115"/>
      <c r="AN64" s="115"/>
      <c r="AS64" s="134"/>
      <c r="AT64" s="134"/>
      <c r="AU64" s="134"/>
      <c r="AV64" s="134"/>
    </row>
    <row r="65" spans="25:48" s="7" customFormat="1" x14ac:dyDescent="0.2">
      <c r="Y65" s="115"/>
      <c r="Z65" s="115"/>
      <c r="AA65" s="115"/>
      <c r="AG65" s="115"/>
      <c r="AH65" s="115"/>
      <c r="AI65" s="115"/>
      <c r="AJ65" s="115"/>
      <c r="AK65" s="115"/>
      <c r="AL65" s="115"/>
      <c r="AM65" s="115"/>
      <c r="AN65" s="115"/>
      <c r="AS65" s="134"/>
      <c r="AT65" s="134"/>
      <c r="AU65" s="134"/>
      <c r="AV65" s="134"/>
    </row>
    <row r="66" spans="25:48" s="7" customFormat="1" x14ac:dyDescent="0.2">
      <c r="Y66" s="115"/>
      <c r="Z66" s="115"/>
      <c r="AA66" s="115"/>
      <c r="AG66" s="115"/>
      <c r="AH66" s="115"/>
      <c r="AI66" s="115"/>
      <c r="AJ66" s="115"/>
      <c r="AK66" s="115"/>
      <c r="AL66" s="115"/>
      <c r="AM66" s="115"/>
      <c r="AN66" s="115"/>
      <c r="AS66" s="134"/>
      <c r="AT66" s="134"/>
      <c r="AU66" s="134"/>
      <c r="AV66" s="134"/>
    </row>
    <row r="67" spans="25:48" s="7" customFormat="1" x14ac:dyDescent="0.2">
      <c r="Y67" s="115"/>
      <c r="Z67" s="115"/>
      <c r="AA67" s="115"/>
      <c r="AG67" s="115"/>
      <c r="AH67" s="115"/>
      <c r="AI67" s="115"/>
      <c r="AJ67" s="115"/>
      <c r="AK67" s="115"/>
      <c r="AL67" s="115"/>
      <c r="AM67" s="115"/>
      <c r="AN67" s="115"/>
      <c r="AS67" s="134"/>
      <c r="AT67" s="134"/>
      <c r="AU67" s="134"/>
      <c r="AV67" s="134"/>
    </row>
    <row r="68" spans="25:48" s="7" customFormat="1" x14ac:dyDescent="0.2">
      <c r="Y68" s="115"/>
      <c r="Z68" s="115"/>
      <c r="AA68" s="115"/>
      <c r="AG68" s="115"/>
      <c r="AH68" s="115"/>
      <c r="AI68" s="115"/>
      <c r="AJ68" s="115"/>
      <c r="AK68" s="115"/>
      <c r="AL68" s="115"/>
      <c r="AM68" s="115"/>
      <c r="AN68" s="115"/>
      <c r="AS68" s="134"/>
      <c r="AT68" s="134"/>
      <c r="AU68" s="134"/>
      <c r="AV68" s="134"/>
    </row>
    <row r="69" spans="25:48" s="7" customFormat="1" x14ac:dyDescent="0.2">
      <c r="Y69" s="115"/>
      <c r="Z69" s="115"/>
      <c r="AA69" s="115"/>
      <c r="AG69" s="115"/>
      <c r="AH69" s="115"/>
      <c r="AI69" s="115"/>
      <c r="AJ69" s="115"/>
      <c r="AK69" s="115"/>
      <c r="AL69" s="115"/>
      <c r="AM69" s="115"/>
      <c r="AN69" s="115"/>
      <c r="AS69" s="134"/>
      <c r="AT69" s="134"/>
      <c r="AU69" s="134"/>
      <c r="AV69" s="134"/>
    </row>
    <row r="70" spans="25:48" s="7" customFormat="1" x14ac:dyDescent="0.2">
      <c r="Y70" s="115"/>
      <c r="Z70" s="115"/>
      <c r="AA70" s="115"/>
      <c r="AG70" s="115"/>
      <c r="AH70" s="115"/>
      <c r="AI70" s="115"/>
      <c r="AJ70" s="115"/>
      <c r="AK70" s="115"/>
      <c r="AL70" s="115"/>
      <c r="AM70" s="115"/>
      <c r="AN70" s="115"/>
      <c r="AS70" s="134"/>
      <c r="AT70" s="134"/>
      <c r="AU70" s="134"/>
      <c r="AV70" s="134"/>
    </row>
    <row r="71" spans="25:48" s="7" customFormat="1" x14ac:dyDescent="0.2">
      <c r="Y71" s="115"/>
      <c r="Z71" s="115"/>
      <c r="AA71" s="115"/>
      <c r="AG71" s="115"/>
      <c r="AH71" s="115"/>
      <c r="AI71" s="115"/>
      <c r="AJ71" s="115"/>
      <c r="AK71" s="115"/>
      <c r="AL71" s="115"/>
      <c r="AM71" s="115"/>
      <c r="AN71" s="115"/>
      <c r="AS71" s="134"/>
      <c r="AT71" s="134"/>
      <c r="AU71" s="134"/>
      <c r="AV71" s="134"/>
    </row>
    <row r="72" spans="25:48" s="7" customFormat="1" x14ac:dyDescent="0.2">
      <c r="Y72" s="115"/>
      <c r="Z72" s="115"/>
      <c r="AA72" s="115"/>
      <c r="AG72" s="115"/>
      <c r="AH72" s="115"/>
      <c r="AI72" s="115"/>
      <c r="AJ72" s="115"/>
      <c r="AK72" s="115"/>
      <c r="AL72" s="115"/>
      <c r="AM72" s="115"/>
      <c r="AN72" s="115"/>
      <c r="AS72" s="134"/>
      <c r="AT72" s="134"/>
      <c r="AU72" s="134"/>
      <c r="AV72" s="134"/>
    </row>
    <row r="73" spans="25:48" s="7" customFormat="1" x14ac:dyDescent="0.2">
      <c r="Y73" s="115"/>
      <c r="Z73" s="115"/>
      <c r="AA73" s="115"/>
      <c r="AG73" s="115"/>
      <c r="AH73" s="115"/>
      <c r="AI73" s="115"/>
      <c r="AJ73" s="115"/>
      <c r="AK73" s="115"/>
      <c r="AL73" s="115"/>
      <c r="AM73" s="115"/>
      <c r="AN73" s="115"/>
      <c r="AS73" s="134"/>
      <c r="AT73" s="134"/>
      <c r="AU73" s="134"/>
      <c r="AV73" s="134"/>
    </row>
    <row r="74" spans="25:48" s="7" customFormat="1" x14ac:dyDescent="0.2">
      <c r="Y74" s="115"/>
      <c r="Z74" s="115"/>
      <c r="AA74" s="115"/>
      <c r="AG74" s="115"/>
      <c r="AH74" s="115"/>
      <c r="AI74" s="115"/>
      <c r="AJ74" s="115"/>
      <c r="AK74" s="115"/>
      <c r="AL74" s="115"/>
      <c r="AM74" s="115"/>
      <c r="AN74" s="115"/>
      <c r="AS74" s="134"/>
      <c r="AT74" s="134"/>
      <c r="AU74" s="134"/>
      <c r="AV74" s="134"/>
    </row>
    <row r="75" spans="25:48" s="7" customFormat="1" x14ac:dyDescent="0.2">
      <c r="Y75" s="115"/>
      <c r="Z75" s="115"/>
      <c r="AA75" s="115"/>
      <c r="AG75" s="115"/>
      <c r="AH75" s="115"/>
      <c r="AI75" s="115"/>
      <c r="AJ75" s="115"/>
      <c r="AK75" s="115"/>
      <c r="AL75" s="115"/>
      <c r="AM75" s="115"/>
      <c r="AN75" s="115"/>
      <c r="AS75" s="134"/>
      <c r="AT75" s="134"/>
      <c r="AU75" s="134"/>
      <c r="AV75" s="134"/>
    </row>
    <row r="76" spans="25:48" s="7" customFormat="1" x14ac:dyDescent="0.2">
      <c r="Y76" s="115"/>
      <c r="Z76" s="115"/>
      <c r="AA76" s="115"/>
      <c r="AG76" s="115"/>
      <c r="AH76" s="115"/>
      <c r="AI76" s="115"/>
      <c r="AJ76" s="115"/>
      <c r="AK76" s="115"/>
      <c r="AL76" s="115"/>
      <c r="AM76" s="115"/>
      <c r="AN76" s="115"/>
      <c r="AS76" s="134"/>
      <c r="AT76" s="134"/>
      <c r="AU76" s="134"/>
      <c r="AV76" s="134"/>
    </row>
    <row r="77" spans="25:48" s="7" customFormat="1" x14ac:dyDescent="0.2">
      <c r="Y77" s="115"/>
      <c r="Z77" s="115"/>
      <c r="AA77" s="115"/>
      <c r="AG77" s="115"/>
      <c r="AH77" s="115"/>
      <c r="AI77" s="115"/>
      <c r="AJ77" s="115"/>
      <c r="AK77" s="115"/>
      <c r="AL77" s="115"/>
      <c r="AM77" s="115"/>
      <c r="AN77" s="115"/>
      <c r="AS77" s="134"/>
      <c r="AT77" s="134"/>
      <c r="AU77" s="134"/>
      <c r="AV77" s="134"/>
    </row>
    <row r="78" spans="25:48" s="7" customFormat="1" x14ac:dyDescent="0.2">
      <c r="Y78" s="115"/>
      <c r="Z78" s="115"/>
      <c r="AA78" s="115"/>
      <c r="AG78" s="115"/>
      <c r="AH78" s="115"/>
      <c r="AI78" s="115"/>
      <c r="AJ78" s="115"/>
      <c r="AK78" s="115"/>
      <c r="AL78" s="115"/>
      <c r="AM78" s="115"/>
      <c r="AN78" s="115"/>
      <c r="AS78" s="134"/>
      <c r="AT78" s="134"/>
      <c r="AU78" s="134"/>
      <c r="AV78" s="134"/>
    </row>
    <row r="79" spans="25:48" s="7" customFormat="1" x14ac:dyDescent="0.2">
      <c r="Y79" s="115"/>
      <c r="Z79" s="115"/>
      <c r="AA79" s="115"/>
      <c r="AG79" s="115"/>
      <c r="AH79" s="115"/>
      <c r="AI79" s="115"/>
      <c r="AJ79" s="115"/>
      <c r="AK79" s="115"/>
      <c r="AL79" s="115"/>
      <c r="AM79" s="115"/>
      <c r="AN79" s="115"/>
      <c r="AS79" s="134"/>
      <c r="AT79" s="134"/>
      <c r="AU79" s="134"/>
      <c r="AV79" s="134"/>
    </row>
    <row r="80" spans="25:48" s="7" customFormat="1" x14ac:dyDescent="0.2">
      <c r="Y80" s="115"/>
      <c r="Z80" s="115"/>
      <c r="AA80" s="115"/>
      <c r="AG80" s="115"/>
      <c r="AH80" s="115"/>
      <c r="AI80" s="115"/>
      <c r="AJ80" s="115"/>
      <c r="AK80" s="115"/>
      <c r="AL80" s="115"/>
      <c r="AM80" s="115"/>
      <c r="AN80" s="115"/>
      <c r="AS80" s="134"/>
      <c r="AT80" s="134"/>
      <c r="AU80" s="134"/>
      <c r="AV80" s="134"/>
    </row>
    <row r="81" spans="25:48" s="7" customFormat="1" x14ac:dyDescent="0.2">
      <c r="Y81" s="115"/>
      <c r="Z81" s="115"/>
      <c r="AA81" s="115"/>
      <c r="AG81" s="115"/>
      <c r="AH81" s="115"/>
      <c r="AI81" s="115"/>
      <c r="AJ81" s="115"/>
      <c r="AK81" s="115"/>
      <c r="AL81" s="115"/>
      <c r="AM81" s="115"/>
      <c r="AN81" s="115"/>
      <c r="AS81" s="134"/>
      <c r="AT81" s="134"/>
      <c r="AU81" s="134"/>
      <c r="AV81" s="134"/>
    </row>
    <row r="82" spans="25:48" s="7" customFormat="1" x14ac:dyDescent="0.2">
      <c r="Y82" s="115"/>
      <c r="Z82" s="115"/>
      <c r="AA82" s="115"/>
      <c r="AG82" s="115"/>
      <c r="AH82" s="115"/>
      <c r="AI82" s="115"/>
      <c r="AJ82" s="115"/>
      <c r="AK82" s="115"/>
      <c r="AL82" s="115"/>
      <c r="AM82" s="115"/>
      <c r="AN82" s="115"/>
      <c r="AS82" s="134"/>
      <c r="AT82" s="134"/>
      <c r="AU82" s="134"/>
      <c r="AV82" s="134"/>
    </row>
    <row r="83" spans="25:48" s="7" customFormat="1" x14ac:dyDescent="0.2">
      <c r="Y83" s="115"/>
      <c r="Z83" s="115"/>
      <c r="AA83" s="115"/>
      <c r="AG83" s="115"/>
      <c r="AH83" s="115"/>
      <c r="AI83" s="115"/>
      <c r="AJ83" s="115"/>
      <c r="AK83" s="115"/>
      <c r="AL83" s="115"/>
      <c r="AM83" s="115"/>
      <c r="AN83" s="115"/>
      <c r="AS83" s="134"/>
      <c r="AT83" s="134"/>
      <c r="AU83" s="134"/>
      <c r="AV83" s="134"/>
    </row>
    <row r="84" spans="25:48" s="7" customFormat="1" x14ac:dyDescent="0.2">
      <c r="Y84" s="115"/>
      <c r="Z84" s="115"/>
      <c r="AA84" s="115"/>
      <c r="AG84" s="115"/>
      <c r="AH84" s="115"/>
      <c r="AI84" s="115"/>
      <c r="AJ84" s="115"/>
      <c r="AK84" s="115"/>
      <c r="AL84" s="115"/>
      <c r="AM84" s="115"/>
      <c r="AN84" s="115"/>
      <c r="AS84" s="134"/>
      <c r="AT84" s="134"/>
      <c r="AU84" s="134"/>
      <c r="AV84" s="134"/>
    </row>
    <row r="85" spans="25:48" s="7" customFormat="1" x14ac:dyDescent="0.2">
      <c r="Y85" s="115"/>
      <c r="Z85" s="115"/>
      <c r="AA85" s="115"/>
      <c r="AG85" s="115"/>
      <c r="AH85" s="115"/>
      <c r="AI85" s="115"/>
      <c r="AJ85" s="115"/>
      <c r="AK85" s="115"/>
      <c r="AL85" s="115"/>
      <c r="AM85" s="115"/>
      <c r="AN85" s="115"/>
      <c r="AS85" s="134"/>
      <c r="AT85" s="134"/>
      <c r="AU85" s="134"/>
      <c r="AV85" s="134"/>
    </row>
    <row r="86" spans="25:48" s="7" customFormat="1" x14ac:dyDescent="0.2">
      <c r="Y86" s="115"/>
      <c r="Z86" s="115"/>
      <c r="AA86" s="115"/>
      <c r="AG86" s="115"/>
      <c r="AH86" s="115"/>
      <c r="AI86" s="115"/>
      <c r="AJ86" s="115"/>
      <c r="AK86" s="115"/>
      <c r="AL86" s="115"/>
      <c r="AM86" s="115"/>
      <c r="AN86" s="115"/>
      <c r="AS86" s="134"/>
      <c r="AT86" s="134"/>
      <c r="AU86" s="134"/>
      <c r="AV86" s="134"/>
    </row>
    <row r="87" spans="25:48" s="7" customFormat="1" x14ac:dyDescent="0.2">
      <c r="Y87" s="115"/>
      <c r="Z87" s="115"/>
      <c r="AA87" s="115"/>
      <c r="AG87" s="115"/>
      <c r="AH87" s="115"/>
      <c r="AI87" s="115"/>
      <c r="AJ87" s="115"/>
      <c r="AK87" s="115"/>
      <c r="AL87" s="115"/>
      <c r="AM87" s="115"/>
      <c r="AN87" s="115"/>
      <c r="AS87" s="134"/>
      <c r="AT87" s="134"/>
      <c r="AU87" s="134"/>
      <c r="AV87" s="134"/>
    </row>
    <row r="88" spans="25:48" s="7" customFormat="1" x14ac:dyDescent="0.2">
      <c r="Y88" s="115"/>
      <c r="Z88" s="115"/>
      <c r="AA88" s="115"/>
      <c r="AG88" s="115"/>
      <c r="AH88" s="115"/>
      <c r="AI88" s="115"/>
      <c r="AJ88" s="115"/>
      <c r="AK88" s="115"/>
      <c r="AL88" s="115"/>
      <c r="AM88" s="115"/>
      <c r="AN88" s="115"/>
      <c r="AS88" s="134"/>
      <c r="AT88" s="134"/>
      <c r="AU88" s="134"/>
      <c r="AV88" s="134"/>
    </row>
    <row r="89" spans="25:48" s="7" customFormat="1" x14ac:dyDescent="0.2">
      <c r="Y89" s="115"/>
      <c r="Z89" s="115"/>
      <c r="AA89" s="115"/>
      <c r="AG89" s="115"/>
      <c r="AH89" s="115"/>
      <c r="AI89" s="115"/>
      <c r="AJ89" s="115"/>
      <c r="AK89" s="115"/>
      <c r="AL89" s="115"/>
      <c r="AM89" s="115"/>
      <c r="AN89" s="115"/>
      <c r="AS89" s="134"/>
      <c r="AT89" s="134"/>
      <c r="AU89" s="134"/>
      <c r="AV89" s="134"/>
    </row>
    <row r="90" spans="25:48" s="7" customFormat="1" x14ac:dyDescent="0.2">
      <c r="Y90" s="115"/>
      <c r="Z90" s="115"/>
      <c r="AA90" s="115"/>
      <c r="AG90" s="115"/>
      <c r="AH90" s="115"/>
      <c r="AI90" s="115"/>
      <c r="AJ90" s="115"/>
      <c r="AK90" s="115"/>
      <c r="AL90" s="115"/>
      <c r="AM90" s="115"/>
      <c r="AN90" s="115"/>
      <c r="AS90" s="134"/>
      <c r="AT90" s="134"/>
      <c r="AU90" s="134"/>
      <c r="AV90" s="134"/>
    </row>
    <row r="91" spans="25:48" s="7" customFormat="1" x14ac:dyDescent="0.2">
      <c r="Y91" s="115"/>
      <c r="Z91" s="115"/>
      <c r="AA91" s="115"/>
      <c r="AG91" s="115"/>
      <c r="AH91" s="115"/>
      <c r="AI91" s="115"/>
      <c r="AJ91" s="115"/>
      <c r="AK91" s="115"/>
      <c r="AL91" s="115"/>
      <c r="AM91" s="115"/>
      <c r="AN91" s="115"/>
      <c r="AS91" s="134"/>
      <c r="AT91" s="134"/>
      <c r="AU91" s="134"/>
      <c r="AV91" s="134"/>
    </row>
    <row r="92" spans="25:48" s="7" customFormat="1" x14ac:dyDescent="0.2">
      <c r="Y92" s="115"/>
      <c r="Z92" s="115"/>
      <c r="AA92" s="115"/>
      <c r="AG92" s="115"/>
      <c r="AH92" s="115"/>
      <c r="AI92" s="115"/>
      <c r="AJ92" s="115"/>
      <c r="AK92" s="115"/>
      <c r="AL92" s="115"/>
      <c r="AM92" s="115"/>
      <c r="AN92" s="115"/>
      <c r="AS92" s="134"/>
      <c r="AT92" s="134"/>
      <c r="AU92" s="134"/>
      <c r="AV92" s="134"/>
    </row>
    <row r="93" spans="25:48" s="7" customFormat="1" x14ac:dyDescent="0.2">
      <c r="Y93" s="115"/>
      <c r="Z93" s="115"/>
      <c r="AA93" s="115"/>
      <c r="AG93" s="115"/>
      <c r="AH93" s="115"/>
      <c r="AI93" s="115"/>
      <c r="AJ93" s="115"/>
      <c r="AK93" s="115"/>
      <c r="AL93" s="115"/>
      <c r="AM93" s="115"/>
      <c r="AN93" s="115"/>
      <c r="AS93" s="134"/>
      <c r="AT93" s="134"/>
      <c r="AU93" s="134"/>
      <c r="AV93" s="134"/>
    </row>
    <row r="94" spans="25:48" s="7" customFormat="1" x14ac:dyDescent="0.2">
      <c r="Y94" s="115"/>
      <c r="Z94" s="115"/>
      <c r="AA94" s="115"/>
      <c r="AG94" s="115"/>
      <c r="AH94" s="115"/>
      <c r="AI94" s="115"/>
      <c r="AJ94" s="115"/>
      <c r="AK94" s="115"/>
      <c r="AL94" s="115"/>
      <c r="AM94" s="115"/>
      <c r="AN94" s="115"/>
      <c r="AS94" s="134"/>
      <c r="AT94" s="134"/>
      <c r="AU94" s="134"/>
      <c r="AV94" s="134"/>
    </row>
    <row r="95" spans="25:48" s="7" customFormat="1" x14ac:dyDescent="0.2">
      <c r="Y95" s="115"/>
      <c r="Z95" s="115"/>
      <c r="AA95" s="115"/>
      <c r="AG95" s="115"/>
      <c r="AH95" s="115"/>
      <c r="AI95" s="115"/>
      <c r="AJ95" s="115"/>
      <c r="AK95" s="115"/>
      <c r="AL95" s="115"/>
      <c r="AM95" s="115"/>
      <c r="AN95" s="115"/>
      <c r="AS95" s="134"/>
      <c r="AT95" s="134"/>
      <c r="AU95" s="134"/>
      <c r="AV95" s="134"/>
    </row>
    <row r="96" spans="25:48" s="7" customFormat="1" x14ac:dyDescent="0.2">
      <c r="Y96" s="115"/>
      <c r="Z96" s="115"/>
      <c r="AA96" s="115"/>
      <c r="AG96" s="115"/>
      <c r="AH96" s="115"/>
      <c r="AI96" s="115"/>
      <c r="AJ96" s="115"/>
      <c r="AK96" s="115"/>
      <c r="AL96" s="115"/>
      <c r="AM96" s="115"/>
      <c r="AN96" s="115"/>
      <c r="AS96" s="134"/>
      <c r="AT96" s="134"/>
      <c r="AU96" s="134"/>
      <c r="AV96" s="134"/>
    </row>
    <row r="97" spans="25:48" s="7" customFormat="1" x14ac:dyDescent="0.2">
      <c r="Y97" s="115"/>
      <c r="Z97" s="115"/>
      <c r="AA97" s="115"/>
      <c r="AG97" s="115"/>
      <c r="AH97" s="115"/>
      <c r="AI97" s="115"/>
      <c r="AJ97" s="115"/>
      <c r="AK97" s="115"/>
      <c r="AL97" s="115"/>
      <c r="AM97" s="115"/>
      <c r="AN97" s="115"/>
      <c r="AS97" s="134"/>
      <c r="AT97" s="134"/>
      <c r="AU97" s="134"/>
      <c r="AV97" s="134"/>
    </row>
    <row r="98" spans="25:48" s="7" customFormat="1" x14ac:dyDescent="0.2">
      <c r="Y98" s="115"/>
      <c r="Z98" s="115"/>
      <c r="AA98" s="115"/>
      <c r="AG98" s="115"/>
      <c r="AH98" s="115"/>
      <c r="AI98" s="115"/>
      <c r="AJ98" s="115"/>
      <c r="AK98" s="115"/>
      <c r="AL98" s="115"/>
      <c r="AM98" s="115"/>
      <c r="AN98" s="115"/>
      <c r="AS98" s="134"/>
      <c r="AT98" s="134"/>
      <c r="AU98" s="134"/>
      <c r="AV98" s="134"/>
    </row>
    <row r="99" spans="25:48" s="7" customFormat="1" x14ac:dyDescent="0.2">
      <c r="Y99" s="115"/>
      <c r="Z99" s="115"/>
      <c r="AA99" s="115"/>
      <c r="AG99" s="115"/>
      <c r="AH99" s="115"/>
      <c r="AI99" s="115"/>
      <c r="AJ99" s="115"/>
      <c r="AK99" s="115"/>
      <c r="AL99" s="115"/>
      <c r="AM99" s="115"/>
      <c r="AN99" s="115"/>
      <c r="AS99" s="134"/>
      <c r="AT99" s="134"/>
      <c r="AU99" s="134"/>
      <c r="AV99" s="134"/>
    </row>
    <row r="100" spans="25:48" s="7" customFormat="1" x14ac:dyDescent="0.2">
      <c r="Y100" s="115"/>
      <c r="Z100" s="115"/>
      <c r="AA100" s="115"/>
      <c r="AG100" s="115"/>
      <c r="AH100" s="115"/>
      <c r="AI100" s="115"/>
      <c r="AJ100" s="115"/>
      <c r="AK100" s="115"/>
      <c r="AL100" s="115"/>
      <c r="AM100" s="115"/>
      <c r="AN100" s="115"/>
      <c r="AS100" s="134"/>
      <c r="AT100" s="134"/>
      <c r="AU100" s="134"/>
      <c r="AV100" s="134"/>
    </row>
    <row r="101" spans="25:48" s="7" customFormat="1" x14ac:dyDescent="0.2">
      <c r="Y101" s="115"/>
      <c r="Z101" s="115"/>
      <c r="AA101" s="115"/>
      <c r="AG101" s="115"/>
      <c r="AH101" s="115"/>
      <c r="AI101" s="115"/>
      <c r="AJ101" s="115"/>
      <c r="AK101" s="115"/>
      <c r="AL101" s="115"/>
      <c r="AM101" s="115"/>
      <c r="AN101" s="115"/>
      <c r="AS101" s="134"/>
      <c r="AT101" s="134"/>
      <c r="AU101" s="134"/>
      <c r="AV101" s="134"/>
    </row>
    <row r="102" spans="25:48" s="7" customFormat="1" x14ac:dyDescent="0.2">
      <c r="Y102" s="115"/>
      <c r="Z102" s="115"/>
      <c r="AA102" s="115"/>
      <c r="AG102" s="115"/>
      <c r="AH102" s="115"/>
      <c r="AI102" s="115"/>
      <c r="AJ102" s="115"/>
      <c r="AK102" s="115"/>
      <c r="AL102" s="115"/>
      <c r="AM102" s="115"/>
      <c r="AN102" s="115"/>
      <c r="AS102" s="134"/>
      <c r="AT102" s="134"/>
      <c r="AU102" s="134"/>
      <c r="AV102" s="134"/>
    </row>
    <row r="103" spans="25:48" s="7" customFormat="1" x14ac:dyDescent="0.2">
      <c r="Y103" s="115"/>
      <c r="Z103" s="115"/>
      <c r="AA103" s="115"/>
      <c r="AG103" s="115"/>
      <c r="AH103" s="115"/>
      <c r="AI103" s="115"/>
      <c r="AJ103" s="115"/>
      <c r="AK103" s="115"/>
      <c r="AL103" s="115"/>
      <c r="AM103" s="115"/>
      <c r="AN103" s="115"/>
      <c r="AS103" s="134"/>
      <c r="AT103" s="134"/>
      <c r="AU103" s="134"/>
      <c r="AV103" s="134"/>
    </row>
    <row r="104" spans="25:48" s="7" customFormat="1" x14ac:dyDescent="0.2">
      <c r="Y104" s="115"/>
      <c r="Z104" s="115"/>
      <c r="AA104" s="115"/>
      <c r="AG104" s="115"/>
      <c r="AH104" s="115"/>
      <c r="AI104" s="115"/>
      <c r="AJ104" s="115"/>
      <c r="AK104" s="115"/>
      <c r="AL104" s="115"/>
      <c r="AM104" s="115"/>
      <c r="AN104" s="115"/>
      <c r="AS104" s="134"/>
      <c r="AT104" s="134"/>
      <c r="AU104" s="134"/>
      <c r="AV104" s="134"/>
    </row>
    <row r="105" spans="25:48" s="7" customFormat="1" x14ac:dyDescent="0.2">
      <c r="Y105" s="115"/>
      <c r="Z105" s="115"/>
      <c r="AA105" s="115"/>
      <c r="AG105" s="115"/>
      <c r="AH105" s="115"/>
      <c r="AI105" s="115"/>
      <c r="AJ105" s="115"/>
      <c r="AK105" s="115"/>
      <c r="AL105" s="115"/>
      <c r="AM105" s="115"/>
      <c r="AN105" s="115"/>
      <c r="AS105" s="134"/>
      <c r="AT105" s="134"/>
      <c r="AU105" s="134"/>
      <c r="AV105" s="134"/>
    </row>
    <row r="106" spans="25:48" s="7" customFormat="1" x14ac:dyDescent="0.2">
      <c r="Y106" s="115"/>
      <c r="Z106" s="115"/>
      <c r="AA106" s="115"/>
      <c r="AG106" s="115"/>
      <c r="AH106" s="115"/>
      <c r="AI106" s="115"/>
      <c r="AJ106" s="115"/>
      <c r="AK106" s="115"/>
      <c r="AL106" s="115"/>
      <c r="AM106" s="115"/>
      <c r="AN106" s="115"/>
      <c r="AS106" s="134"/>
      <c r="AT106" s="134"/>
      <c r="AU106" s="134"/>
      <c r="AV106" s="134"/>
    </row>
    <row r="107" spans="25:48" s="7" customFormat="1" x14ac:dyDescent="0.2">
      <c r="Y107" s="115"/>
      <c r="Z107" s="115"/>
      <c r="AA107" s="115"/>
      <c r="AG107" s="115"/>
      <c r="AH107" s="115"/>
      <c r="AI107" s="115"/>
      <c r="AJ107" s="115"/>
      <c r="AK107" s="115"/>
      <c r="AL107" s="115"/>
      <c r="AM107" s="115"/>
      <c r="AN107" s="115"/>
      <c r="AS107" s="134"/>
      <c r="AT107" s="134"/>
      <c r="AU107" s="134"/>
      <c r="AV107" s="134"/>
    </row>
    <row r="108" spans="25:48" s="7" customFormat="1" x14ac:dyDescent="0.2">
      <c r="Y108" s="115"/>
      <c r="Z108" s="115"/>
      <c r="AA108" s="115"/>
      <c r="AG108" s="115"/>
      <c r="AH108" s="115"/>
      <c r="AI108" s="115"/>
      <c r="AJ108" s="115"/>
      <c r="AK108" s="115"/>
      <c r="AL108" s="115"/>
      <c r="AM108" s="115"/>
      <c r="AN108" s="115"/>
      <c r="AS108" s="134"/>
      <c r="AT108" s="134"/>
      <c r="AU108" s="134"/>
      <c r="AV108" s="134"/>
    </row>
    <row r="109" spans="25:48" s="7" customFormat="1" x14ac:dyDescent="0.2">
      <c r="Y109" s="115"/>
      <c r="Z109" s="115"/>
      <c r="AA109" s="115"/>
      <c r="AG109" s="115"/>
      <c r="AH109" s="115"/>
      <c r="AI109" s="115"/>
      <c r="AJ109" s="115"/>
      <c r="AK109" s="115"/>
      <c r="AL109" s="115"/>
      <c r="AM109" s="115"/>
      <c r="AN109" s="115"/>
      <c r="AS109" s="134"/>
      <c r="AT109" s="134"/>
      <c r="AU109" s="134"/>
      <c r="AV109" s="134"/>
    </row>
    <row r="110" spans="25:48" s="7" customFormat="1" x14ac:dyDescent="0.2">
      <c r="Y110" s="115"/>
      <c r="Z110" s="115"/>
      <c r="AA110" s="115"/>
      <c r="AG110" s="115"/>
      <c r="AH110" s="115"/>
      <c r="AI110" s="115"/>
      <c r="AJ110" s="115"/>
      <c r="AK110" s="115"/>
      <c r="AL110" s="115"/>
      <c r="AM110" s="115"/>
      <c r="AN110" s="115"/>
      <c r="AS110" s="134"/>
      <c r="AT110" s="134"/>
      <c r="AU110" s="134"/>
      <c r="AV110" s="134"/>
    </row>
    <row r="111" spans="25:48" s="7" customFormat="1" x14ac:dyDescent="0.2">
      <c r="Y111" s="115"/>
      <c r="Z111" s="115"/>
      <c r="AA111" s="115"/>
      <c r="AG111" s="115"/>
      <c r="AH111" s="115"/>
      <c r="AI111" s="115"/>
      <c r="AJ111" s="115"/>
      <c r="AK111" s="115"/>
      <c r="AL111" s="115"/>
      <c r="AM111" s="115"/>
      <c r="AN111" s="115"/>
      <c r="AS111" s="134"/>
      <c r="AT111" s="134"/>
      <c r="AU111" s="134"/>
      <c r="AV111" s="134"/>
    </row>
    <row r="112" spans="25:48" s="7" customFormat="1" x14ac:dyDescent="0.2">
      <c r="Y112" s="115"/>
      <c r="Z112" s="115"/>
      <c r="AA112" s="115"/>
      <c r="AG112" s="115"/>
      <c r="AH112" s="115"/>
      <c r="AI112" s="115"/>
      <c r="AJ112" s="115"/>
      <c r="AK112" s="115"/>
      <c r="AL112" s="115"/>
      <c r="AM112" s="115"/>
      <c r="AN112" s="115"/>
      <c r="AS112" s="134"/>
      <c r="AT112" s="134"/>
      <c r="AU112" s="134"/>
      <c r="AV112" s="134"/>
    </row>
    <row r="113" spans="25:48" s="7" customFormat="1" x14ac:dyDescent="0.2">
      <c r="Y113" s="115"/>
      <c r="Z113" s="115"/>
      <c r="AA113" s="115"/>
      <c r="AG113" s="115"/>
      <c r="AH113" s="115"/>
      <c r="AI113" s="115"/>
      <c r="AJ113" s="115"/>
      <c r="AK113" s="115"/>
      <c r="AL113" s="115"/>
      <c r="AM113" s="115"/>
      <c r="AN113" s="115"/>
      <c r="AS113" s="134"/>
      <c r="AT113" s="134"/>
      <c r="AU113" s="134"/>
      <c r="AV113" s="134"/>
    </row>
    <row r="114" spans="25:48" s="7" customFormat="1" x14ac:dyDescent="0.2">
      <c r="Y114" s="115"/>
      <c r="Z114" s="115"/>
      <c r="AA114" s="115"/>
      <c r="AG114" s="115"/>
      <c r="AH114" s="115"/>
      <c r="AI114" s="115"/>
      <c r="AJ114" s="115"/>
      <c r="AK114" s="115"/>
      <c r="AL114" s="115"/>
      <c r="AM114" s="115"/>
      <c r="AN114" s="115"/>
      <c r="AS114" s="134"/>
      <c r="AT114" s="134"/>
      <c r="AU114" s="134"/>
      <c r="AV114" s="134"/>
    </row>
    <row r="115" spans="25:48" s="7" customFormat="1" x14ac:dyDescent="0.2">
      <c r="Y115" s="115"/>
      <c r="Z115" s="115"/>
      <c r="AA115" s="115"/>
      <c r="AG115" s="115"/>
      <c r="AH115" s="115"/>
      <c r="AI115" s="115"/>
      <c r="AJ115" s="115"/>
      <c r="AK115" s="115"/>
      <c r="AL115" s="115"/>
      <c r="AM115" s="115"/>
      <c r="AN115" s="115"/>
      <c r="AS115" s="134"/>
      <c r="AT115" s="134"/>
      <c r="AU115" s="134"/>
      <c r="AV115" s="134"/>
    </row>
    <row r="116" spans="25:48" s="7" customFormat="1" x14ac:dyDescent="0.2">
      <c r="Y116" s="115"/>
      <c r="Z116" s="115"/>
      <c r="AA116" s="115"/>
      <c r="AG116" s="115"/>
      <c r="AH116" s="115"/>
      <c r="AI116" s="115"/>
      <c r="AJ116" s="115"/>
      <c r="AK116" s="115"/>
      <c r="AL116" s="115"/>
      <c r="AM116" s="115"/>
      <c r="AN116" s="115"/>
      <c r="AS116" s="134"/>
      <c r="AT116" s="134"/>
      <c r="AU116" s="134"/>
      <c r="AV116" s="134"/>
    </row>
    <row r="117" spans="25:48" s="7" customFormat="1" x14ac:dyDescent="0.2">
      <c r="Y117" s="115"/>
      <c r="Z117" s="115"/>
      <c r="AA117" s="115"/>
      <c r="AG117" s="115"/>
      <c r="AH117" s="115"/>
      <c r="AI117" s="115"/>
      <c r="AJ117" s="115"/>
      <c r="AK117" s="115"/>
      <c r="AL117" s="115"/>
      <c r="AM117" s="115"/>
      <c r="AN117" s="115"/>
      <c r="AS117" s="134"/>
      <c r="AT117" s="134"/>
      <c r="AU117" s="134"/>
      <c r="AV117" s="134"/>
    </row>
    <row r="118" spans="25:48" s="7" customFormat="1" x14ac:dyDescent="0.2">
      <c r="Y118" s="115"/>
      <c r="Z118" s="115"/>
      <c r="AA118" s="115"/>
      <c r="AG118" s="115"/>
      <c r="AH118" s="115"/>
      <c r="AI118" s="115"/>
      <c r="AJ118" s="115"/>
      <c r="AK118" s="115"/>
      <c r="AL118" s="115"/>
      <c r="AM118" s="115"/>
      <c r="AN118" s="115"/>
      <c r="AS118" s="134"/>
      <c r="AT118" s="134"/>
      <c r="AU118" s="134"/>
      <c r="AV118" s="134"/>
    </row>
    <row r="119" spans="25:48" s="7" customFormat="1" x14ac:dyDescent="0.2">
      <c r="Y119" s="115"/>
      <c r="Z119" s="115"/>
      <c r="AA119" s="115"/>
      <c r="AG119" s="115"/>
      <c r="AH119" s="115"/>
      <c r="AI119" s="115"/>
      <c r="AJ119" s="115"/>
      <c r="AK119" s="115"/>
      <c r="AL119" s="115"/>
      <c r="AM119" s="115"/>
      <c r="AN119" s="115"/>
      <c r="AS119" s="134"/>
      <c r="AT119" s="134"/>
      <c r="AU119" s="134"/>
      <c r="AV119" s="134"/>
    </row>
    <row r="120" spans="25:48" s="7" customFormat="1" x14ac:dyDescent="0.2">
      <c r="Y120" s="115"/>
      <c r="Z120" s="115"/>
      <c r="AA120" s="115"/>
      <c r="AG120" s="115"/>
      <c r="AH120" s="115"/>
      <c r="AI120" s="115"/>
      <c r="AJ120" s="115"/>
      <c r="AK120" s="115"/>
      <c r="AL120" s="115"/>
      <c r="AM120" s="115"/>
      <c r="AN120" s="115"/>
      <c r="AS120" s="134"/>
      <c r="AT120" s="134"/>
      <c r="AU120" s="134"/>
      <c r="AV120" s="134"/>
    </row>
    <row r="121" spans="25:48" s="7" customFormat="1" x14ac:dyDescent="0.2">
      <c r="Y121" s="115"/>
      <c r="Z121" s="115"/>
      <c r="AA121" s="115"/>
      <c r="AG121" s="115"/>
      <c r="AH121" s="115"/>
      <c r="AI121" s="115"/>
      <c r="AJ121" s="115"/>
      <c r="AK121" s="115"/>
      <c r="AL121" s="115"/>
      <c r="AM121" s="115"/>
      <c r="AN121" s="115"/>
      <c r="AS121" s="134"/>
      <c r="AT121" s="134"/>
      <c r="AU121" s="134"/>
      <c r="AV121" s="134"/>
    </row>
    <row r="122" spans="25:48" s="7" customFormat="1" x14ac:dyDescent="0.2">
      <c r="Y122" s="115"/>
      <c r="Z122" s="115"/>
      <c r="AA122" s="115"/>
      <c r="AG122" s="115"/>
      <c r="AH122" s="115"/>
      <c r="AI122" s="115"/>
      <c r="AJ122" s="115"/>
      <c r="AK122" s="115"/>
      <c r="AL122" s="115"/>
      <c r="AM122" s="115"/>
      <c r="AN122" s="115"/>
      <c r="AS122" s="134"/>
      <c r="AT122" s="134"/>
      <c r="AU122" s="134"/>
      <c r="AV122" s="134"/>
    </row>
    <row r="123" spans="25:48" s="7" customFormat="1" x14ac:dyDescent="0.2">
      <c r="Y123" s="115"/>
      <c r="Z123" s="115"/>
      <c r="AA123" s="115"/>
      <c r="AG123" s="115"/>
      <c r="AH123" s="115"/>
      <c r="AI123" s="115"/>
      <c r="AJ123" s="115"/>
      <c r="AK123" s="115"/>
      <c r="AL123" s="115"/>
      <c r="AM123" s="115"/>
      <c r="AN123" s="115"/>
      <c r="AS123" s="134"/>
      <c r="AT123" s="134"/>
      <c r="AU123" s="134"/>
      <c r="AV123" s="134"/>
    </row>
    <row r="124" spans="25:48" s="7" customFormat="1" x14ac:dyDescent="0.2">
      <c r="Y124" s="115"/>
      <c r="Z124" s="115"/>
      <c r="AA124" s="115"/>
      <c r="AG124" s="115"/>
      <c r="AH124" s="115"/>
      <c r="AI124" s="115"/>
      <c r="AJ124" s="115"/>
      <c r="AK124" s="115"/>
      <c r="AL124" s="115"/>
      <c r="AM124" s="115"/>
      <c r="AN124" s="115"/>
      <c r="AS124" s="134"/>
      <c r="AT124" s="134"/>
      <c r="AU124" s="134"/>
      <c r="AV124" s="134"/>
    </row>
    <row r="125" spans="25:48" s="7" customFormat="1" x14ac:dyDescent="0.2">
      <c r="Y125" s="115"/>
      <c r="Z125" s="115"/>
      <c r="AA125" s="115"/>
      <c r="AG125" s="115"/>
      <c r="AH125" s="115"/>
      <c r="AI125" s="115"/>
      <c r="AJ125" s="115"/>
      <c r="AK125" s="115"/>
      <c r="AL125" s="115"/>
      <c r="AM125" s="115"/>
      <c r="AN125" s="115"/>
      <c r="AS125" s="134"/>
      <c r="AT125" s="134"/>
      <c r="AU125" s="134"/>
      <c r="AV125" s="134"/>
    </row>
    <row r="126" spans="25:48" s="7" customFormat="1" x14ac:dyDescent="0.2">
      <c r="Y126" s="115"/>
      <c r="Z126" s="115"/>
      <c r="AA126" s="115"/>
      <c r="AG126" s="115"/>
      <c r="AH126" s="115"/>
      <c r="AI126" s="115"/>
      <c r="AJ126" s="115"/>
      <c r="AK126" s="115"/>
      <c r="AL126" s="115"/>
      <c r="AM126" s="115"/>
      <c r="AN126" s="115"/>
      <c r="AS126" s="134"/>
      <c r="AT126" s="134"/>
      <c r="AU126" s="134"/>
      <c r="AV126" s="134"/>
    </row>
    <row r="127" spans="25:48" s="7" customFormat="1" x14ac:dyDescent="0.2">
      <c r="Y127" s="115"/>
      <c r="Z127" s="115"/>
      <c r="AA127" s="115"/>
      <c r="AG127" s="115"/>
      <c r="AH127" s="115"/>
      <c r="AI127" s="115"/>
      <c r="AJ127" s="115"/>
      <c r="AK127" s="115"/>
      <c r="AL127" s="115"/>
      <c r="AM127" s="115"/>
      <c r="AN127" s="115"/>
      <c r="AS127" s="134"/>
      <c r="AT127" s="134"/>
      <c r="AU127" s="134"/>
      <c r="AV127" s="134"/>
    </row>
    <row r="128" spans="25:48" s="7" customFormat="1" x14ac:dyDescent="0.2">
      <c r="Y128" s="115"/>
      <c r="Z128" s="115"/>
      <c r="AA128" s="115"/>
      <c r="AG128" s="115"/>
      <c r="AH128" s="115"/>
      <c r="AI128" s="115"/>
      <c r="AJ128" s="115"/>
      <c r="AK128" s="115"/>
      <c r="AL128" s="115"/>
      <c r="AM128" s="115"/>
      <c r="AN128" s="115"/>
      <c r="AS128" s="134"/>
      <c r="AT128" s="134"/>
      <c r="AU128" s="134"/>
      <c r="AV128" s="134"/>
    </row>
    <row r="129" spans="25:48" s="7" customFormat="1" x14ac:dyDescent="0.2">
      <c r="Y129" s="115"/>
      <c r="Z129" s="115"/>
      <c r="AA129" s="115"/>
      <c r="AG129" s="115"/>
      <c r="AH129" s="115"/>
      <c r="AI129" s="115"/>
      <c r="AJ129" s="115"/>
      <c r="AK129" s="115"/>
      <c r="AL129" s="115"/>
      <c r="AM129" s="115"/>
      <c r="AN129" s="115"/>
      <c r="AS129" s="134"/>
      <c r="AT129" s="134"/>
      <c r="AU129" s="134"/>
      <c r="AV129" s="134"/>
    </row>
    <row r="130" spans="25:48" s="7" customFormat="1" x14ac:dyDescent="0.2">
      <c r="Y130" s="115"/>
      <c r="Z130" s="115"/>
      <c r="AA130" s="115"/>
      <c r="AG130" s="115"/>
      <c r="AH130" s="115"/>
      <c r="AI130" s="115"/>
      <c r="AJ130" s="115"/>
      <c r="AK130" s="115"/>
      <c r="AL130" s="115"/>
      <c r="AM130" s="115"/>
      <c r="AN130" s="115"/>
      <c r="AS130" s="134"/>
      <c r="AT130" s="134"/>
      <c r="AU130" s="134"/>
      <c r="AV130" s="134"/>
    </row>
    <row r="131" spans="25:48" s="7" customFormat="1" x14ac:dyDescent="0.2">
      <c r="Y131" s="115"/>
      <c r="Z131" s="115"/>
      <c r="AA131" s="115"/>
      <c r="AG131" s="115"/>
      <c r="AH131" s="115"/>
      <c r="AI131" s="115"/>
      <c r="AJ131" s="115"/>
      <c r="AK131" s="115"/>
      <c r="AL131" s="115"/>
      <c r="AM131" s="115"/>
      <c r="AN131" s="115"/>
      <c r="AS131" s="134"/>
      <c r="AT131" s="134"/>
      <c r="AU131" s="134"/>
      <c r="AV131" s="134"/>
    </row>
    <row r="132" spans="25:48" s="7" customFormat="1" x14ac:dyDescent="0.2">
      <c r="Y132" s="115"/>
      <c r="Z132" s="115"/>
      <c r="AA132" s="115"/>
      <c r="AG132" s="115"/>
      <c r="AH132" s="115"/>
      <c r="AI132" s="115"/>
      <c r="AJ132" s="115"/>
      <c r="AK132" s="115"/>
      <c r="AL132" s="115"/>
      <c r="AM132" s="115"/>
      <c r="AN132" s="115"/>
      <c r="AS132" s="134"/>
      <c r="AT132" s="134"/>
      <c r="AU132" s="134"/>
      <c r="AV132" s="134"/>
    </row>
    <row r="133" spans="25:48" s="7" customFormat="1" x14ac:dyDescent="0.2">
      <c r="Y133" s="115"/>
      <c r="Z133" s="115"/>
      <c r="AA133" s="115"/>
      <c r="AG133" s="115"/>
      <c r="AH133" s="115"/>
      <c r="AI133" s="115"/>
      <c r="AJ133" s="115"/>
      <c r="AK133" s="115"/>
      <c r="AL133" s="115"/>
      <c r="AM133" s="115"/>
      <c r="AN133" s="115"/>
      <c r="AS133" s="134"/>
      <c r="AT133" s="134"/>
      <c r="AU133" s="134"/>
      <c r="AV133" s="134"/>
    </row>
    <row r="134" spans="25:48" s="7" customFormat="1" x14ac:dyDescent="0.2">
      <c r="Y134" s="115"/>
      <c r="Z134" s="115"/>
      <c r="AA134" s="115"/>
      <c r="AG134" s="115"/>
      <c r="AH134" s="115"/>
      <c r="AI134" s="115"/>
      <c r="AJ134" s="115"/>
      <c r="AK134" s="115"/>
      <c r="AL134" s="115"/>
      <c r="AM134" s="115"/>
      <c r="AN134" s="115"/>
      <c r="AS134" s="134"/>
      <c r="AT134" s="134"/>
      <c r="AU134" s="134"/>
      <c r="AV134" s="134"/>
    </row>
    <row r="135" spans="25:48" s="7" customFormat="1" x14ac:dyDescent="0.2">
      <c r="Y135" s="115"/>
      <c r="Z135" s="115"/>
      <c r="AA135" s="115"/>
      <c r="AG135" s="115"/>
      <c r="AH135" s="115"/>
      <c r="AI135" s="115"/>
      <c r="AJ135" s="115"/>
      <c r="AK135" s="115"/>
      <c r="AL135" s="115"/>
      <c r="AM135" s="115"/>
      <c r="AN135" s="115"/>
      <c r="AS135" s="134"/>
      <c r="AT135" s="134"/>
      <c r="AU135" s="134"/>
      <c r="AV135" s="134"/>
    </row>
    <row r="136" spans="25:48" s="7" customFormat="1" x14ac:dyDescent="0.2">
      <c r="Y136" s="115"/>
      <c r="Z136" s="115"/>
      <c r="AA136" s="115"/>
      <c r="AG136" s="115"/>
      <c r="AH136" s="115"/>
      <c r="AI136" s="115"/>
      <c r="AJ136" s="115"/>
      <c r="AK136" s="115"/>
      <c r="AL136" s="115"/>
      <c r="AM136" s="115"/>
      <c r="AN136" s="115"/>
      <c r="AS136" s="134"/>
      <c r="AT136" s="134"/>
      <c r="AU136" s="134"/>
      <c r="AV136" s="134"/>
    </row>
    <row r="137" spans="25:48" s="7" customFormat="1" x14ac:dyDescent="0.2">
      <c r="Y137" s="115"/>
      <c r="Z137" s="115"/>
      <c r="AA137" s="115"/>
      <c r="AG137" s="115"/>
      <c r="AH137" s="115"/>
      <c r="AI137" s="115"/>
      <c r="AJ137" s="115"/>
      <c r="AK137" s="115"/>
      <c r="AL137" s="115"/>
      <c r="AM137" s="115"/>
      <c r="AN137" s="115"/>
      <c r="AS137" s="134"/>
      <c r="AT137" s="134"/>
      <c r="AU137" s="134"/>
      <c r="AV137" s="134"/>
    </row>
    <row r="138" spans="25:48" s="7" customFormat="1" x14ac:dyDescent="0.2">
      <c r="Y138" s="115"/>
      <c r="Z138" s="115"/>
      <c r="AA138" s="115"/>
      <c r="AG138" s="115"/>
      <c r="AH138" s="115"/>
      <c r="AI138" s="115"/>
      <c r="AJ138" s="115"/>
      <c r="AK138" s="115"/>
      <c r="AL138" s="115"/>
      <c r="AM138" s="115"/>
      <c r="AN138" s="115"/>
      <c r="AS138" s="134"/>
      <c r="AT138" s="134"/>
      <c r="AU138" s="134"/>
      <c r="AV138" s="134"/>
    </row>
    <row r="139" spans="25:48" s="7" customFormat="1" x14ac:dyDescent="0.2">
      <c r="Y139" s="115"/>
      <c r="Z139" s="115"/>
      <c r="AA139" s="115"/>
      <c r="AG139" s="115"/>
      <c r="AH139" s="115"/>
      <c r="AI139" s="115"/>
      <c r="AJ139" s="115"/>
      <c r="AK139" s="115"/>
      <c r="AL139" s="115"/>
      <c r="AM139" s="115"/>
      <c r="AN139" s="115"/>
      <c r="AS139" s="134"/>
      <c r="AT139" s="134"/>
      <c r="AU139" s="134"/>
      <c r="AV139" s="134"/>
    </row>
    <row r="140" spans="25:48" s="7" customFormat="1" x14ac:dyDescent="0.2">
      <c r="Y140" s="115"/>
      <c r="Z140" s="115"/>
      <c r="AA140" s="115"/>
      <c r="AG140" s="115"/>
      <c r="AH140" s="115"/>
      <c r="AI140" s="115"/>
      <c r="AJ140" s="115"/>
      <c r="AK140" s="115"/>
      <c r="AL140" s="115"/>
      <c r="AM140" s="115"/>
      <c r="AN140" s="115"/>
      <c r="AS140" s="134"/>
      <c r="AT140" s="134"/>
      <c r="AU140" s="134"/>
      <c r="AV140" s="134"/>
    </row>
    <row r="141" spans="25:48" s="7" customFormat="1" x14ac:dyDescent="0.2">
      <c r="Y141" s="115"/>
      <c r="Z141" s="115"/>
      <c r="AA141" s="115"/>
      <c r="AG141" s="115"/>
      <c r="AH141" s="115"/>
      <c r="AI141" s="115"/>
      <c r="AJ141" s="115"/>
      <c r="AK141" s="115"/>
      <c r="AL141" s="115"/>
      <c r="AM141" s="115"/>
      <c r="AN141" s="115"/>
      <c r="AS141" s="134"/>
      <c r="AT141" s="134"/>
      <c r="AU141" s="134"/>
      <c r="AV141" s="134"/>
    </row>
    <row r="142" spans="25:48" s="7" customFormat="1" x14ac:dyDescent="0.2">
      <c r="Y142" s="115"/>
      <c r="Z142" s="115"/>
      <c r="AA142" s="115"/>
      <c r="AG142" s="115"/>
      <c r="AH142" s="115"/>
      <c r="AI142" s="115"/>
      <c r="AJ142" s="115"/>
      <c r="AK142" s="115"/>
      <c r="AL142" s="115"/>
      <c r="AM142" s="115"/>
      <c r="AN142" s="115"/>
      <c r="AS142" s="134"/>
      <c r="AT142" s="134"/>
      <c r="AU142" s="134"/>
      <c r="AV142" s="134"/>
    </row>
    <row r="143" spans="25:48" s="7" customFormat="1" x14ac:dyDescent="0.2">
      <c r="Y143" s="115"/>
      <c r="Z143" s="115"/>
      <c r="AA143" s="115"/>
      <c r="AG143" s="115"/>
      <c r="AH143" s="115"/>
      <c r="AI143" s="115"/>
      <c r="AJ143" s="115"/>
      <c r="AK143" s="115"/>
      <c r="AL143" s="115"/>
      <c r="AM143" s="115"/>
      <c r="AN143" s="115"/>
      <c r="AS143" s="134"/>
      <c r="AT143" s="134"/>
      <c r="AU143" s="134"/>
      <c r="AV143" s="134"/>
    </row>
    <row r="144" spans="25:48" s="7" customFormat="1" x14ac:dyDescent="0.2">
      <c r="Y144" s="115"/>
      <c r="Z144" s="115"/>
      <c r="AA144" s="115"/>
      <c r="AG144" s="115"/>
      <c r="AH144" s="115"/>
      <c r="AI144" s="115"/>
      <c r="AJ144" s="115"/>
      <c r="AK144" s="115"/>
      <c r="AL144" s="115"/>
      <c r="AM144" s="115"/>
      <c r="AN144" s="115"/>
      <c r="AS144" s="134"/>
      <c r="AT144" s="134"/>
      <c r="AU144" s="134"/>
      <c r="AV144" s="134"/>
    </row>
    <row r="145" spans="25:48" s="7" customFormat="1" x14ac:dyDescent="0.2">
      <c r="Y145" s="115"/>
      <c r="Z145" s="115"/>
      <c r="AA145" s="115"/>
      <c r="AG145" s="115"/>
      <c r="AH145" s="115"/>
      <c r="AI145" s="115"/>
      <c r="AJ145" s="115"/>
      <c r="AK145" s="115"/>
      <c r="AL145" s="115"/>
      <c r="AM145" s="115"/>
      <c r="AN145" s="115"/>
      <c r="AS145" s="134"/>
      <c r="AT145" s="134"/>
      <c r="AU145" s="134"/>
      <c r="AV145" s="134"/>
    </row>
    <row r="146" spans="25:48" s="7" customFormat="1" x14ac:dyDescent="0.2">
      <c r="Y146" s="115"/>
      <c r="Z146" s="115"/>
      <c r="AA146" s="115"/>
      <c r="AG146" s="115"/>
      <c r="AH146" s="115"/>
      <c r="AI146" s="115"/>
      <c r="AJ146" s="115"/>
      <c r="AK146" s="115"/>
      <c r="AL146" s="115"/>
      <c r="AM146" s="115"/>
      <c r="AN146" s="115"/>
      <c r="AS146" s="134"/>
      <c r="AT146" s="134"/>
      <c r="AU146" s="134"/>
      <c r="AV146" s="134"/>
    </row>
  </sheetData>
  <mergeCells count="75">
    <mergeCell ref="R6:R7"/>
    <mergeCell ref="S6:S7"/>
    <mergeCell ref="T6:T7"/>
    <mergeCell ref="BQ3:BT5"/>
    <mergeCell ref="BQ6:BQ7"/>
    <mergeCell ref="BR6:BR7"/>
    <mergeCell ref="BS6:BT6"/>
    <mergeCell ref="U6:U7"/>
    <mergeCell ref="V6:V7"/>
    <mergeCell ref="W6:X6"/>
    <mergeCell ref="Y6:Y7"/>
    <mergeCell ref="AA6:AF6"/>
    <mergeCell ref="BJ6:BJ7"/>
    <mergeCell ref="BK6:BK7"/>
    <mergeCell ref="AT6:AT7"/>
    <mergeCell ref="AU6:AV6"/>
    <mergeCell ref="F4:I5"/>
    <mergeCell ref="AG4:AJ5"/>
    <mergeCell ref="AK4:AN5"/>
    <mergeCell ref="BL3:BP4"/>
    <mergeCell ref="R3:T5"/>
    <mergeCell ref="B1:Q1"/>
    <mergeCell ref="B2:Q2"/>
    <mergeCell ref="AY6:AZ6"/>
    <mergeCell ref="BI3:BK5"/>
    <mergeCell ref="AW3:AZ5"/>
    <mergeCell ref="BA3:BD5"/>
    <mergeCell ref="BE3:BH5"/>
    <mergeCell ref="BI6:BI7"/>
    <mergeCell ref="AO3:AR5"/>
    <mergeCell ref="AS3:AV5"/>
    <mergeCell ref="U3:X5"/>
    <mergeCell ref="Y3:AF5"/>
    <mergeCell ref="AG3:AN3"/>
    <mergeCell ref="P6:Q6"/>
    <mergeCell ref="Z6:Z7"/>
    <mergeCell ref="AG6:AG7"/>
    <mergeCell ref="A3:A7"/>
    <mergeCell ref="B3:E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F3:I3"/>
    <mergeCell ref="C32:I32"/>
    <mergeCell ref="BG6:BH6"/>
    <mergeCell ref="BA6:BA7"/>
    <mergeCell ref="BB6:BB7"/>
    <mergeCell ref="BC6:BD6"/>
    <mergeCell ref="BE6:BE7"/>
    <mergeCell ref="BF6:BF7"/>
    <mergeCell ref="AP6:AP7"/>
    <mergeCell ref="AQ6:AR6"/>
    <mergeCell ref="AS6:AS7"/>
    <mergeCell ref="AH6:AH7"/>
    <mergeCell ref="AI6:AJ6"/>
    <mergeCell ref="AK6:AK7"/>
    <mergeCell ref="AL6:AL7"/>
    <mergeCell ref="AO6:AO7"/>
    <mergeCell ref="AM6:AN6"/>
    <mergeCell ref="BP6:BP7"/>
    <mergeCell ref="AW6:AX6"/>
    <mergeCell ref="BN6:BO6"/>
    <mergeCell ref="BL5:BO5"/>
    <mergeCell ref="BL6:BL7"/>
    <mergeCell ref="BM6:BM7"/>
  </mergeCells>
  <printOptions verticalCentered="1"/>
  <pageMargins left="0.78740157480314965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0" max="31" man="1"/>
    <brk id="40" max="31" man="1"/>
    <brk id="5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1 </vt:lpstr>
      <vt:lpstr>2</vt:lpstr>
      <vt:lpstr>3</vt:lpstr>
      <vt:lpstr>4</vt:lpstr>
      <vt:lpstr>5</vt:lpstr>
      <vt:lpstr>6</vt:lpstr>
      <vt:lpstr>'2'!Заголовки_для_печати</vt:lpstr>
      <vt:lpstr>'3'!Заголовки_для_печати</vt:lpstr>
      <vt:lpstr>'4'!Заголовки_для_печати</vt:lpstr>
      <vt:lpstr>'6'!Заголовки_для_печати</vt:lpstr>
      <vt:lpstr>'1 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t.huzii</cp:lastModifiedBy>
  <cp:lastPrinted>2019-04-04T10:36:39Z</cp:lastPrinted>
  <dcterms:created xsi:type="dcterms:W3CDTF">2018-03-12T09:55:15Z</dcterms:created>
  <dcterms:modified xsi:type="dcterms:W3CDTF">2019-04-15T06:04:59Z</dcterms:modified>
</cp:coreProperties>
</file>